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 activeTab="4"/>
  </bookViews>
  <sheets>
    <sheet name="приложение 4" sheetId="1" r:id="rId1"/>
    <sheet name="приложение 5" sheetId="2" r:id="rId2"/>
    <sheet name="приложение 6" sheetId="4" r:id="rId3"/>
    <sheet name="приложение 7" sheetId="3" r:id="rId4"/>
    <sheet name="приложение 9" sheetId="9" r:id="rId5"/>
  </sheets>
  <definedNames>
    <definedName name="_GoBack" localSheetId="3">'приложение 7'!#REF!</definedName>
    <definedName name="_Hlk56769920" localSheetId="2">'приложение 6'!#REF!</definedName>
  </definedNames>
  <calcPr calcId="124519"/>
</workbook>
</file>

<file path=xl/calcChain.xml><?xml version="1.0" encoding="utf-8"?>
<calcChain xmlns="http://schemas.openxmlformats.org/spreadsheetml/2006/main">
  <c r="C29" i="9"/>
  <c r="D29"/>
  <c r="E29"/>
  <c r="D24"/>
  <c r="E24"/>
  <c r="C24"/>
  <c r="F60" i="3"/>
  <c r="F58" s="1"/>
  <c r="G60"/>
  <c r="G58" s="1"/>
  <c r="E60"/>
  <c r="E58" s="1"/>
  <c r="F81"/>
  <c r="G81"/>
  <c r="H99" i="4"/>
  <c r="G99"/>
  <c r="F99"/>
  <c r="H98"/>
  <c r="H97" s="1"/>
  <c r="G98"/>
  <c r="G97" s="1"/>
  <c r="F98"/>
  <c r="F97" s="1"/>
  <c r="H95"/>
  <c r="H93" s="1"/>
  <c r="G95"/>
  <c r="G93" s="1"/>
  <c r="F95"/>
  <c r="F93" s="1"/>
  <c r="H91"/>
  <c r="H90" s="1"/>
  <c r="H89" s="1"/>
  <c r="G91"/>
  <c r="G90" s="1"/>
  <c r="G89" s="1"/>
  <c r="F91"/>
  <c r="F90" s="1"/>
  <c r="F89" s="1"/>
  <c r="H87"/>
  <c r="G87"/>
  <c r="F87"/>
  <c r="H85"/>
  <c r="G85"/>
  <c r="F85"/>
  <c r="H82"/>
  <c r="G82"/>
  <c r="F82"/>
  <c r="H81"/>
  <c r="H80" s="1"/>
  <c r="G81"/>
  <c r="G80" s="1"/>
  <c r="F81"/>
  <c r="F80" s="1"/>
  <c r="H78"/>
  <c r="G78"/>
  <c r="F78"/>
  <c r="H76"/>
  <c r="G76"/>
  <c r="F76"/>
  <c r="H75"/>
  <c r="H74" s="1"/>
  <c r="G75"/>
  <c r="G74" s="1"/>
  <c r="F75"/>
  <c r="F74" s="1"/>
  <c r="H72"/>
  <c r="G72"/>
  <c r="F72"/>
  <c r="H70"/>
  <c r="G70"/>
  <c r="F70"/>
  <c r="H68"/>
  <c r="G68"/>
  <c r="F68"/>
  <c r="H66"/>
  <c r="G66"/>
  <c r="F66"/>
  <c r="H65"/>
  <c r="G65"/>
  <c r="F65"/>
  <c r="H63"/>
  <c r="G63"/>
  <c r="F63"/>
  <c r="H61"/>
  <c r="H60" s="1"/>
  <c r="G61"/>
  <c r="G60" s="1"/>
  <c r="F61"/>
  <c r="F60" s="1"/>
  <c r="H58"/>
  <c r="G58"/>
  <c r="F58"/>
  <c r="H56"/>
  <c r="G56"/>
  <c r="F56"/>
  <c r="H55"/>
  <c r="G55"/>
  <c r="G54" s="1"/>
  <c r="F55"/>
  <c r="F54" s="1"/>
  <c r="H52"/>
  <c r="H51" s="1"/>
  <c r="G52"/>
  <c r="G51" s="1"/>
  <c r="F52"/>
  <c r="F51" s="1"/>
  <c r="H48"/>
  <c r="H47" s="1"/>
  <c r="G48"/>
  <c r="G47" s="1"/>
  <c r="G46" s="1"/>
  <c r="F48"/>
  <c r="F47" s="1"/>
  <c r="F46" s="1"/>
  <c r="H44"/>
  <c r="G44"/>
  <c r="F44"/>
  <c r="H43"/>
  <c r="H42" s="1"/>
  <c r="G43"/>
  <c r="G42" s="1"/>
  <c r="F43"/>
  <c r="F42" s="1"/>
  <c r="H40"/>
  <c r="G40"/>
  <c r="F40"/>
  <c r="H38"/>
  <c r="G38"/>
  <c r="F38"/>
  <c r="H37"/>
  <c r="H36" s="1"/>
  <c r="G37"/>
  <c r="F37"/>
  <c r="H33"/>
  <c r="H32" s="1"/>
  <c r="H31" s="1"/>
  <c r="G33"/>
  <c r="G32" s="1"/>
  <c r="G31" s="1"/>
  <c r="F33"/>
  <c r="F32" s="1"/>
  <c r="F31" s="1"/>
  <c r="H28"/>
  <c r="G28"/>
  <c r="F28"/>
  <c r="H26"/>
  <c r="H25" s="1"/>
  <c r="G26"/>
  <c r="G25" s="1"/>
  <c r="F26"/>
  <c r="F25" s="1"/>
  <c r="H23"/>
  <c r="H22" s="1"/>
  <c r="G23"/>
  <c r="G22" s="1"/>
  <c r="F23"/>
  <c r="F22" s="1"/>
  <c r="H20"/>
  <c r="H18" s="1"/>
  <c r="G20"/>
  <c r="G18" s="1"/>
  <c r="F20"/>
  <c r="F18" s="1"/>
  <c r="H15"/>
  <c r="H14" s="1"/>
  <c r="G15"/>
  <c r="G14" s="1"/>
  <c r="F15"/>
  <c r="F14" s="1"/>
  <c r="H12"/>
  <c r="H11" s="1"/>
  <c r="G12"/>
  <c r="G11" s="1"/>
  <c r="G10" s="1"/>
  <c r="F12"/>
  <c r="F11" s="1"/>
  <c r="F10" s="1"/>
  <c r="F63" i="3"/>
  <c r="F64"/>
  <c r="G64"/>
  <c r="G63" s="1"/>
  <c r="G62" s="1"/>
  <c r="E64"/>
  <c r="E63" s="1"/>
  <c r="E62" s="1"/>
  <c r="F101"/>
  <c r="F100" s="1"/>
  <c r="G101"/>
  <c r="G100" s="1"/>
  <c r="E101"/>
  <c r="E100" s="1"/>
  <c r="F96"/>
  <c r="F95" s="1"/>
  <c r="G96"/>
  <c r="G95" s="1"/>
  <c r="E96"/>
  <c r="F98"/>
  <c r="G98"/>
  <c r="E98"/>
  <c r="E95" s="1"/>
  <c r="F93"/>
  <c r="F92" s="1"/>
  <c r="G93"/>
  <c r="G92" s="1"/>
  <c r="E93"/>
  <c r="E92" s="1"/>
  <c r="F90"/>
  <c r="G90"/>
  <c r="E90"/>
  <c r="F88"/>
  <c r="G88"/>
  <c r="E88"/>
  <c r="F86"/>
  <c r="G86"/>
  <c r="E86"/>
  <c r="F84"/>
  <c r="G84"/>
  <c r="E84"/>
  <c r="E81"/>
  <c r="F79"/>
  <c r="G79"/>
  <c r="E79"/>
  <c r="F77"/>
  <c r="G77"/>
  <c r="E77"/>
  <c r="F72"/>
  <c r="G72"/>
  <c r="E72"/>
  <c r="F74"/>
  <c r="F71" s="1"/>
  <c r="G74"/>
  <c r="E74"/>
  <c r="F68"/>
  <c r="F67" s="1"/>
  <c r="G68"/>
  <c r="G67" s="1"/>
  <c r="E68"/>
  <c r="E67" s="1"/>
  <c r="F56"/>
  <c r="F55" s="1"/>
  <c r="F54" s="1"/>
  <c r="G56"/>
  <c r="G55" s="1"/>
  <c r="G54" s="1"/>
  <c r="E56"/>
  <c r="E55" s="1"/>
  <c r="E54" s="1"/>
  <c r="F52"/>
  <c r="F51" s="1"/>
  <c r="F50" s="1"/>
  <c r="G52"/>
  <c r="G51" s="1"/>
  <c r="G50" s="1"/>
  <c r="E52"/>
  <c r="E51" s="1"/>
  <c r="E50" s="1"/>
  <c r="F48"/>
  <c r="F47" s="1"/>
  <c r="F46" s="1"/>
  <c r="G48"/>
  <c r="G47" s="1"/>
  <c r="G46" s="1"/>
  <c r="E48"/>
  <c r="E47" s="1"/>
  <c r="E46" s="1"/>
  <c r="F43"/>
  <c r="F42" s="1"/>
  <c r="F41" s="1"/>
  <c r="G43"/>
  <c r="G42" s="1"/>
  <c r="G41" s="1"/>
  <c r="E43"/>
  <c r="E42" s="1"/>
  <c r="E41" s="1"/>
  <c r="G38"/>
  <c r="G37" s="1"/>
  <c r="F39"/>
  <c r="F38" s="1"/>
  <c r="F37" s="1"/>
  <c r="G39"/>
  <c r="E39"/>
  <c r="E38" s="1"/>
  <c r="E37" s="1"/>
  <c r="F35"/>
  <c r="F34" s="1"/>
  <c r="F33" s="1"/>
  <c r="G35"/>
  <c r="G34" s="1"/>
  <c r="G33" s="1"/>
  <c r="E35"/>
  <c r="E34" s="1"/>
  <c r="E33" s="1"/>
  <c r="F31"/>
  <c r="F30" s="1"/>
  <c r="F29" s="1"/>
  <c r="G31"/>
  <c r="G30" s="1"/>
  <c r="G29" s="1"/>
  <c r="E31"/>
  <c r="E30" s="1"/>
  <c r="E29" s="1"/>
  <c r="F27"/>
  <c r="F26" s="1"/>
  <c r="F25" s="1"/>
  <c r="G27"/>
  <c r="G26" s="1"/>
  <c r="G25" s="1"/>
  <c r="E27"/>
  <c r="E26" s="1"/>
  <c r="E25" s="1"/>
  <c r="F22"/>
  <c r="F21" s="1"/>
  <c r="G22"/>
  <c r="G21" s="1"/>
  <c r="F23"/>
  <c r="G23"/>
  <c r="E23"/>
  <c r="E22" s="1"/>
  <c r="E21" s="1"/>
  <c r="F18"/>
  <c r="F17" s="1"/>
  <c r="F16" s="1"/>
  <c r="G18"/>
  <c r="G17" s="1"/>
  <c r="G16" s="1"/>
  <c r="E18"/>
  <c r="E17" s="1"/>
  <c r="E16" s="1"/>
  <c r="F14"/>
  <c r="F13" s="1"/>
  <c r="F12" s="1"/>
  <c r="G14"/>
  <c r="G13" s="1"/>
  <c r="G12" s="1"/>
  <c r="E14"/>
  <c r="E13" s="1"/>
  <c r="E12" s="1"/>
  <c r="F10"/>
  <c r="F9" s="1"/>
  <c r="F8" s="1"/>
  <c r="G10"/>
  <c r="G9" s="1"/>
  <c r="G8" s="1"/>
  <c r="E10"/>
  <c r="E9" s="1"/>
  <c r="E8" s="1"/>
  <c r="G98" i="2"/>
  <c r="G97" s="1"/>
  <c r="E98"/>
  <c r="E97" s="1"/>
  <c r="F99"/>
  <c r="F98" s="1"/>
  <c r="F97" s="1"/>
  <c r="G99"/>
  <c r="E99"/>
  <c r="E93"/>
  <c r="F95"/>
  <c r="F93" s="1"/>
  <c r="G95"/>
  <c r="G93" s="1"/>
  <c r="E95"/>
  <c r="F90"/>
  <c r="F89" s="1"/>
  <c r="G90"/>
  <c r="G89" s="1"/>
  <c r="F91"/>
  <c r="G91"/>
  <c r="E91"/>
  <c r="E90" s="1"/>
  <c r="E89" s="1"/>
  <c r="E85"/>
  <c r="F87"/>
  <c r="F85" s="1"/>
  <c r="G87"/>
  <c r="G85" s="1"/>
  <c r="E87"/>
  <c r="F82"/>
  <c r="F81" s="1"/>
  <c r="G82"/>
  <c r="G81" s="1"/>
  <c r="E82"/>
  <c r="E81" s="1"/>
  <c r="F78"/>
  <c r="F75" s="1"/>
  <c r="F74" s="1"/>
  <c r="G78"/>
  <c r="E78"/>
  <c r="F76"/>
  <c r="G76"/>
  <c r="E76"/>
  <c r="F72"/>
  <c r="G72"/>
  <c r="E72"/>
  <c r="F70"/>
  <c r="G70"/>
  <c r="E70"/>
  <c r="F68"/>
  <c r="G68"/>
  <c r="E68"/>
  <c r="F66"/>
  <c r="G66"/>
  <c r="E66"/>
  <c r="F63"/>
  <c r="G63"/>
  <c r="E63"/>
  <c r="F61"/>
  <c r="G61"/>
  <c r="E61"/>
  <c r="F58"/>
  <c r="G58"/>
  <c r="E58"/>
  <c r="F56"/>
  <c r="F55" s="1"/>
  <c r="G56"/>
  <c r="G55" s="1"/>
  <c r="E56"/>
  <c r="F52"/>
  <c r="F51" s="1"/>
  <c r="G52"/>
  <c r="G51" s="1"/>
  <c r="E52"/>
  <c r="E51" s="1"/>
  <c r="G47"/>
  <c r="F48"/>
  <c r="F47" s="1"/>
  <c r="G48"/>
  <c r="E48"/>
  <c r="E47" s="1"/>
  <c r="E43"/>
  <c r="E42" s="1"/>
  <c r="F44"/>
  <c r="F43" s="1"/>
  <c r="F42" s="1"/>
  <c r="G44"/>
  <c r="G43" s="1"/>
  <c r="G42" s="1"/>
  <c r="E44"/>
  <c r="F40"/>
  <c r="G40"/>
  <c r="E40"/>
  <c r="F38"/>
  <c r="F37" s="1"/>
  <c r="G38"/>
  <c r="E38"/>
  <c r="F33"/>
  <c r="F32" s="1"/>
  <c r="F31" s="1"/>
  <c r="G33"/>
  <c r="G32" s="1"/>
  <c r="G31" s="1"/>
  <c r="E33"/>
  <c r="E32" s="1"/>
  <c r="E31" s="1"/>
  <c r="F28"/>
  <c r="G28"/>
  <c r="E28"/>
  <c r="F26"/>
  <c r="G26"/>
  <c r="E26"/>
  <c r="E22"/>
  <c r="F23"/>
  <c r="F22" s="1"/>
  <c r="G23"/>
  <c r="G22" s="1"/>
  <c r="E23"/>
  <c r="F20"/>
  <c r="F18" s="1"/>
  <c r="G20"/>
  <c r="G18" s="1"/>
  <c r="E20"/>
  <c r="E18" s="1"/>
  <c r="G14"/>
  <c r="F15"/>
  <c r="F14" s="1"/>
  <c r="G15"/>
  <c r="E15"/>
  <c r="E14" s="1"/>
  <c r="E11"/>
  <c r="F12"/>
  <c r="F11" s="1"/>
  <c r="G12"/>
  <c r="G11" s="1"/>
  <c r="E12"/>
  <c r="D35" i="1"/>
  <c r="E35"/>
  <c r="C35"/>
  <c r="D33"/>
  <c r="E33"/>
  <c r="C33"/>
  <c r="D31"/>
  <c r="E31"/>
  <c r="C31"/>
  <c r="D28"/>
  <c r="E28"/>
  <c r="C28"/>
  <c r="D26"/>
  <c r="E26"/>
  <c r="C26"/>
  <c r="D23"/>
  <c r="E23"/>
  <c r="C23"/>
  <c r="D20"/>
  <c r="E20"/>
  <c r="C20"/>
  <c r="D17"/>
  <c r="E17"/>
  <c r="C17"/>
  <c r="D15"/>
  <c r="E15"/>
  <c r="C15"/>
  <c r="D9"/>
  <c r="E9"/>
  <c r="C9"/>
  <c r="G71" i="3" l="1"/>
  <c r="E71"/>
  <c r="F62"/>
  <c r="G101" i="4"/>
  <c r="H10"/>
  <c r="H101" s="1"/>
  <c r="H46"/>
  <c r="H54"/>
  <c r="G36"/>
  <c r="F36"/>
  <c r="F101" s="1"/>
  <c r="G75" i="2"/>
  <c r="G74" s="1"/>
  <c r="E75"/>
  <c r="E74" s="1"/>
  <c r="E65"/>
  <c r="G65"/>
  <c r="G60" s="1"/>
  <c r="G54" s="1"/>
  <c r="E55"/>
  <c r="E37"/>
  <c r="E36" s="1"/>
  <c r="F25"/>
  <c r="F10" s="1"/>
  <c r="G25"/>
  <c r="G10" s="1"/>
  <c r="G45" i="3"/>
  <c r="E45"/>
  <c r="E76"/>
  <c r="G76"/>
  <c r="F76"/>
  <c r="F70" s="1"/>
  <c r="F45"/>
  <c r="E25" i="2"/>
  <c r="E10" s="1"/>
  <c r="G37"/>
  <c r="G36" s="1"/>
  <c r="F36"/>
  <c r="G46"/>
  <c r="E46"/>
  <c r="F46"/>
  <c r="F65"/>
  <c r="F60" s="1"/>
  <c r="F54" s="1"/>
  <c r="E60"/>
  <c r="G80"/>
  <c r="F80"/>
  <c r="E80"/>
  <c r="E37" i="1"/>
  <c r="D37"/>
  <c r="C37"/>
  <c r="G70" i="3" l="1"/>
  <c r="G104" s="1"/>
  <c r="E70"/>
  <c r="E104" s="1"/>
  <c r="E54" i="2"/>
  <c r="E101" s="1"/>
  <c r="F104" i="3"/>
  <c r="G101" i="2"/>
  <c r="F101"/>
</calcChain>
</file>

<file path=xl/sharedStrings.xml><?xml version="1.0" encoding="utf-8"?>
<sst xmlns="http://schemas.openxmlformats.org/spreadsheetml/2006/main" count="809" uniqueCount="194">
  <si>
    <t>Раздел, подраздел</t>
  </si>
  <si>
    <t>Наименование</t>
  </si>
  <si>
    <t>Сумма</t>
  </si>
  <si>
    <t>2023 год</t>
  </si>
  <si>
    <t>2024 год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</si>
  <si>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</si>
  <si>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</si>
  <si>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</si>
  <si>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</si>
  <si>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</si>
  <si>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</si>
  <si>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</si>
  <si>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</si>
  <si>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</si>
  <si>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</si>
  <si>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</si>
  <si>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</si>
  <si>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</si>
  <si>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</si>
  <si>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</si>
  <si>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</si>
  <si>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Образование</t>
  </si>
  <si>
    <t>Молодежная политика</t>
  </si>
  <si>
    <t xml:space="preserve">Культура, кинематография </t>
  </si>
  <si>
    <t>Культура</t>
  </si>
  <si>
    <t>Физическая культура и спорт</t>
  </si>
  <si>
    <t>Другие вопросы в области физической культуры и спорта</t>
  </si>
  <si>
    <t>Средства массовой информации</t>
  </si>
  <si>
    <t>Другие вопросы в области средств массовой информации</t>
  </si>
  <si>
    <t>ВСЕГО</t>
  </si>
  <si>
    <t>(тыс. руб.)</t>
  </si>
  <si>
    <t>Целевая статья (муниципальная программа и непрограммное направление деятельности)</t>
  </si>
  <si>
    <t>Группа видов расходов</t>
  </si>
  <si>
    <t>Функционирование высшего должностного лица субъекта РФ и муниципального образования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</si>
  <si>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</si>
  <si>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90 0</t>
  </si>
  <si>
    <t>Функционирование высших исполнительных органов государственной  власти субъектов РФ, местных администраций</t>
  </si>
  <si>
    <t>Закупка товаров, работ и услуг для государственных (муниципальных) нужд</t>
  </si>
  <si>
    <t>Иные бюджетные ассигнования</t>
  </si>
  <si>
    <t>Обеспечение деятельности финансовых, налоговых  и таможенных органов и органов финансового (финансово-бюджетного) надзора</t>
  </si>
  <si>
    <t>Межбюджетные трансферты</t>
  </si>
  <si>
    <t>99 0</t>
  </si>
  <si>
    <t>Защита населения и территорий от  чрезвычайных ситуаций природного и техногенного характера, гражданская оборона</t>
  </si>
  <si>
    <t>19 0</t>
  </si>
  <si>
    <t>20 0</t>
  </si>
  <si>
    <t>43 0</t>
  </si>
  <si>
    <t>02 0</t>
  </si>
  <si>
    <t>27 0</t>
  </si>
  <si>
    <t>27 4</t>
  </si>
  <si>
    <t>Культура, кинематография</t>
  </si>
  <si>
    <t>ИТОГО:</t>
  </si>
  <si>
    <t>Группа вида расходов</t>
  </si>
  <si>
    <t>Раздел,</t>
  </si>
  <si>
    <t>подраздел</t>
  </si>
  <si>
    <t>02 0 00</t>
  </si>
  <si>
    <t>02 0 01</t>
  </si>
  <si>
    <t>ЖИЛИЩНО-КОММУНАЛЬНОЕ ХОЗЯЙСТВО</t>
  </si>
  <si>
    <t>ФИЗИЧЕСКАЯ КУЛЬТУРА И СПОРТ</t>
  </si>
  <si>
    <t>ОБРАЗОВАНИЕ</t>
  </si>
  <si>
    <t>19 0 00</t>
  </si>
  <si>
    <t>19 0 01</t>
  </si>
  <si>
    <t>НАЦИОНАЛЬНАЯ БЕЗОПАСНОСТЬ И ПРАВООХРАНИТЕЛЬНАЯ ДЕЯТЕЛЬНОСТЬ</t>
  </si>
  <si>
    <t>20 0 00</t>
  </si>
  <si>
    <t>20 0 01</t>
  </si>
  <si>
    <t>27 0 00</t>
  </si>
  <si>
    <t>27 4 00</t>
  </si>
  <si>
    <t>27 4 01</t>
  </si>
  <si>
    <t>90 0 00</t>
  </si>
  <si>
    <t>ОБЩЕГОСУДАРСТВЕННЫЕ ВОПРОСЫ</t>
  </si>
  <si>
    <t>99 0 00</t>
  </si>
  <si>
    <t>НАЦИОНАЛЬНАЯ ОБОРОНА</t>
  </si>
  <si>
    <t>КУЛЬТУРА, КИНЕМАТОГРАФИЯ</t>
  </si>
  <si>
    <t>СРЕДСТВА МАССОВОЙ ИНФОРМАЦИИ</t>
  </si>
  <si>
    <t>ИТОГО</t>
  </si>
  <si>
    <t>к Решению Совета народных депутатов</t>
  </si>
  <si>
    <t>Приложение № 9</t>
  </si>
  <si>
    <t xml:space="preserve">Распределение бюджетных ассигнований на реализацию муниципальных </t>
  </si>
  <si>
    <t>Программа (подпрограмма)</t>
  </si>
  <si>
    <t xml:space="preserve">02 0 </t>
  </si>
  <si>
    <t>«О бюджете поселения на 2023год и на плановый</t>
  </si>
  <si>
    <t>период 2024 и 2025годов»</t>
  </si>
  <si>
    <t>2025 год</t>
  </si>
  <si>
    <t>Распределение бюджетных ассигнований по разделам, подразделам, целевым статьям и группам видов расходов бюджета в составе ведомственной структуры расходов бюджета поселения на 2023- 2025 год</t>
  </si>
  <si>
    <t>Подпрограмма «Уличное освещение»</t>
  </si>
  <si>
    <t>27 1</t>
  </si>
  <si>
    <t>27 1 00</t>
  </si>
  <si>
    <t>27 1 01</t>
  </si>
  <si>
    <t>Подпрограмма «Прочие мероприятия по благоустройству»</t>
  </si>
  <si>
    <t xml:space="preserve">Распределение бюджетных ассигнований  
по разделам и подразделам классификации расходов бюджета поселения
 на 2023-2025 год
</t>
  </si>
  <si>
    <t>Дефицит/профицит</t>
  </si>
  <si>
    <t>15 0</t>
  </si>
  <si>
    <t>Подпрограмма «Прочие мероприятия по благоустройству »</t>
  </si>
  <si>
    <t>НАЦИОНАЛЬНАЯ ЭКОНОМИКА</t>
  </si>
  <si>
    <t>15 0 00</t>
  </si>
  <si>
    <t>15 0 01</t>
  </si>
  <si>
    <t>43 0 02</t>
  </si>
  <si>
    <t xml:space="preserve"> Программы муниципального образования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</si>
  <si>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</si>
  <si>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Распределение бюджетных ассигнований по разделам, подразделам, целевым статьям
(муниципальным программам сельского поселения и непрограммным направлениям деятельности) и группам видов расходов классификации расходов бюджета поселения
 на 2023-2025 год
</t>
  </si>
  <si>
    <t xml:space="preserve">99 0 </t>
  </si>
  <si>
    <t>26 0</t>
  </si>
  <si>
    <t>Подпрограмма «Организация и содержание мест захоронения»</t>
  </si>
  <si>
    <t>27 3</t>
  </si>
  <si>
    <t>26 0 00</t>
  </si>
  <si>
    <t>26 0 01</t>
  </si>
  <si>
    <t>27 3 00</t>
  </si>
  <si>
    <t>27 3 01</t>
  </si>
  <si>
    <t xml:space="preserve">20 0 </t>
  </si>
  <si>
    <t xml:space="preserve">27 0 </t>
  </si>
  <si>
    <t xml:space="preserve">27 4 </t>
  </si>
  <si>
    <t xml:space="preserve">43 0 </t>
  </si>
  <si>
    <t>Итого</t>
  </si>
  <si>
    <t>2023год</t>
  </si>
  <si>
    <t xml:space="preserve">Молодежная политика </t>
  </si>
  <si>
    <t>Другие вопросы в области культуры, кинематографии</t>
  </si>
  <si>
    <t>Социальная политика</t>
  </si>
  <si>
    <t>Пенсионное обеспечение</t>
  </si>
  <si>
    <t xml:space="preserve">Приложение № 5
к Решению Совета народных депутатов
Красноярского сельского поселения
   «О бюджете поселения на 2023 год и на плановый
период 2024 и 2025 годов»
</t>
  </si>
  <si>
    <t>Непрограммные направления обеспечения деятельности  органов муниципальной власти Красноярского сельского поселения</t>
  </si>
  <si>
    <t>Непрограммные расходы органов муниципальной власти Красноярского сельского поселения</t>
  </si>
  <si>
    <t>04 0</t>
  </si>
  <si>
    <t>МП «Программа комплексного развития транспортной инфраструктуры Красноярского сельского поселения  Котельниковского муниципального района Волгоградской области на  2016-2026 годы»</t>
  </si>
  <si>
    <t>МП «Энергосбережение и повышение энергетической эффективности</t>
  </si>
  <si>
    <t>12 0</t>
  </si>
  <si>
    <t>МП «Энергосбережение и повышение энергетической эффективности на территории Красноярского сельского поселения Котельниковского муниципального района Волгоградской области на 2021-2023гг»</t>
  </si>
  <si>
    <t>МП «Благоустройство территории Красноярского сельского поселения Котельниковского муниципального района Волгоградской области на 2021-2023 годы»</t>
  </si>
  <si>
    <t>МП «Патриотическое воспитание молодежи на территории Красноярского сельского поселения Котельниковского муниципального района Волгоградской области на 2021-2023годы»</t>
  </si>
  <si>
    <t>13 0</t>
  </si>
  <si>
    <t>МП «Профилактика преступлений и иных правонарушений, противодействие наркомании на территории Красноярского сельского поселения Котельниковского муниципального района Волгоградской области на 2021-2023 годы»</t>
  </si>
  <si>
    <t>Другие вопросы в области культуры,</t>
  </si>
  <si>
    <t>кинематографии</t>
  </si>
  <si>
    <t>10 0</t>
  </si>
  <si>
    <t>Социальное обеспечение и иные выплаты населению</t>
  </si>
  <si>
    <t xml:space="preserve">Приложение № 7
к Решению Совета народных депутатов
Красноярского сельского поселения
«О бюджете поселения на 2023 год и на плановый
период 2024 и 2025 годов»
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</si>
  <si>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расходов, а также по разделам и подразделам классификации расходов бюджета Красноярского  сельского поселения на 2023-2025 год</t>
  </si>
  <si>
    <t>2022 год</t>
  </si>
  <si>
    <t>МП «Развитие общественных работ на территории Красноярского сельского поселения Котельниковского муниципального района Волгоградской области на 2021-2023годы»</t>
  </si>
  <si>
    <t>04 0 00</t>
  </si>
  <si>
    <t xml:space="preserve">ОБЩЕГОСУДАРСТВЕНЫЕ ВОПРОСЫ </t>
  </si>
  <si>
    <t>МП «Этносоциальное развитие населения и поддержка государственной службы казачьих обществ на территории Красноярского сельского поселения Котельниковского муниципального района Волгоградской области на 2021-2023 годы»</t>
  </si>
  <si>
    <t>10 0 00</t>
  </si>
  <si>
    <t>10 0 02</t>
  </si>
  <si>
    <t>12 0 00</t>
  </si>
  <si>
    <t>12 0 01</t>
  </si>
  <si>
    <t>МП «Патриотическое воспитание молодежи на территории Красноярского сельского поселения Котельниковского муниципального района Волгоградской области на 2021-2023 годы»</t>
  </si>
  <si>
    <t>13 0 00</t>
  </si>
  <si>
    <t>13 0 01</t>
  </si>
  <si>
    <t>Дорожное хозяйство</t>
  </si>
  <si>
    <t>СОЦИАЛЬНАЯ ПОЛИТИКА</t>
  </si>
  <si>
    <t>Красноярского сельского поселения</t>
  </si>
  <si>
    <t>программ Красноярского сельского поселения на 2023-2025 год</t>
  </si>
  <si>
    <t>МП «Развитие общественных работ на территории Красноярского сельского поселения Котельниковского муниципального района Волгоградской области на 2021-2023 годы»</t>
  </si>
  <si>
    <r>
      <t xml:space="preserve">МП «Этносоциальное развитие населения и поддержка государственной службы казачьих обществ на территории Красноярского сельского поселения Котельниковского муниципального района Волгоградской области на </t>
    </r>
    <r>
      <rPr>
        <b/>
        <i/>
        <sz val="12"/>
        <color rgb="FF000000"/>
        <rFont val="Times New Roman"/>
        <family val="1"/>
        <charset val="204"/>
      </rPr>
      <t>2021-2023 годы</t>
    </r>
    <r>
      <rPr>
        <b/>
        <i/>
        <sz val="12"/>
        <color theme="1"/>
        <rFont val="Times New Roman"/>
        <family val="1"/>
        <charset val="204"/>
      </rPr>
      <t>»</t>
    </r>
  </si>
  <si>
    <t xml:space="preserve">10 0 </t>
  </si>
  <si>
    <t>МП «Энергосбережение и повышение энергетической эффективности на территории Красноярского сельского поселения Котельниковского муниципального района Волгоградской области на 2021-2023 годы»</t>
  </si>
  <si>
    <t xml:space="preserve">12 0 </t>
  </si>
  <si>
    <t>МП «Патриотическое воспитание молодежи на территории Красноярского сельского поселения Котельниковского муниципального района Волгоградской области на 2021-2023 годы »</t>
  </si>
  <si>
    <t xml:space="preserve">15 0 </t>
  </si>
  <si>
    <t xml:space="preserve">19 0 </t>
  </si>
  <si>
    <r>
      <t xml:space="preserve">МП «Благоустройство территории Красноярского сельского поселения Котельниковского муниципального района Волгоградской области на </t>
    </r>
    <r>
      <rPr>
        <b/>
        <i/>
        <sz val="12"/>
        <color rgb="FF000000"/>
        <rFont val="Times New Roman"/>
        <family val="1"/>
        <charset val="204"/>
      </rPr>
      <t>2021-2023 годы</t>
    </r>
    <r>
      <rPr>
        <b/>
        <i/>
        <sz val="12"/>
        <color theme="1"/>
        <rFont val="Times New Roman"/>
        <family val="1"/>
        <charset val="204"/>
      </rPr>
      <t>»</t>
    </r>
  </si>
  <si>
    <t>0100</t>
  </si>
  <si>
    <t>0102</t>
  </si>
  <si>
    <t>0104</t>
  </si>
  <si>
    <t>0106</t>
  </si>
  <si>
    <t>0111</t>
  </si>
  <si>
    <t>0113</t>
  </si>
  <si>
    <t>0200</t>
  </si>
  <si>
    <t>0203</t>
  </si>
  <si>
    <t>0300</t>
  </si>
  <si>
    <t>0310</t>
  </si>
  <si>
    <t>0314</t>
  </si>
  <si>
    <t>0400</t>
  </si>
  <si>
    <t>0409</t>
  </si>
  <si>
    <t>0412</t>
  </si>
  <si>
    <t>0500</t>
  </si>
  <si>
    <t>0502</t>
  </si>
  <si>
    <t>0503</t>
  </si>
  <si>
    <t>0700</t>
  </si>
  <si>
    <t>0707</t>
  </si>
  <si>
    <t>0800</t>
  </si>
  <si>
    <t>0801</t>
  </si>
  <si>
    <t>0804</t>
  </si>
  <si>
    <t>Ведомства</t>
  </si>
  <si>
    <r>
      <t xml:space="preserve">Приложение № </t>
    </r>
    <r>
      <rPr>
        <sz val="11"/>
        <color rgb="FFFF0000"/>
        <rFont val="Calibri"/>
        <family val="2"/>
        <charset val="204"/>
        <scheme val="minor"/>
      </rPr>
      <t>6</t>
    </r>
    <r>
      <rPr>
        <sz val="11"/>
        <color theme="1"/>
        <rFont val="Calibri"/>
        <family val="2"/>
        <charset val="204"/>
        <scheme val="minor"/>
      </rPr>
      <t xml:space="preserve">
к Решению Совета народных депутатов
Красноярского сельского поселения
   «О бюджете поселения на 2023 год и на плановый
период 2024 и 2025 годов»</t>
    </r>
  </si>
  <si>
    <r>
      <t xml:space="preserve">«Развитие и поддержка субъектов малого и среднего предпринимательства на территории Красноярского сельского поселения  </t>
    </r>
    <r>
      <rPr>
        <b/>
        <sz val="12"/>
        <color rgb="FFFF0000"/>
        <rFont val="Times New Roman"/>
        <family val="1"/>
        <charset val="204"/>
      </rPr>
      <t>на 2023-2025гг.</t>
    </r>
    <r>
      <rPr>
        <b/>
        <sz val="12"/>
        <color theme="1"/>
        <rFont val="Times New Roman"/>
        <family val="1"/>
        <charset val="204"/>
      </rPr>
      <t>»</t>
    </r>
  </si>
  <si>
    <r>
      <t xml:space="preserve">МП «Защита населения и территории Красноярского сельского поселения от чрезвычайных ситуаций, обеспечение пожарной безопасности на </t>
    </r>
    <r>
      <rPr>
        <b/>
        <sz val="12"/>
        <color rgb="FFFF0000"/>
        <rFont val="Times New Roman"/>
        <family val="1"/>
        <charset val="204"/>
      </rPr>
      <t>2023-2025г</t>
    </r>
    <r>
      <rPr>
        <b/>
        <sz val="12"/>
        <color rgb="FF000000"/>
        <rFont val="Times New Roman"/>
        <family val="1"/>
        <charset val="204"/>
      </rPr>
      <t>г.»</t>
    </r>
  </si>
  <si>
    <r>
      <t>МП «Противодействие терроризму и экстремизму  и защита граждан, проживающих на территории Красноярского сельского поселения от террористических и экстремистских актов на период 20</t>
    </r>
    <r>
      <rPr>
        <b/>
        <sz val="12"/>
        <color rgb="FFFF0000"/>
        <rFont val="Times New Roman"/>
        <family val="1"/>
        <charset val="204"/>
      </rPr>
      <t>23-2025</t>
    </r>
    <r>
      <rPr>
        <b/>
        <sz val="12"/>
        <color rgb="FF000000"/>
        <rFont val="Times New Roman"/>
        <family val="1"/>
        <charset val="204"/>
      </rPr>
      <t>гг»</t>
    </r>
  </si>
  <si>
    <r>
      <t xml:space="preserve">МП «Развитие системы водоснабжения населённых пунктов Красноярского сельского поселения на </t>
    </r>
    <r>
      <rPr>
        <b/>
        <sz val="12"/>
        <color rgb="FFFF0000"/>
        <rFont val="Times New Roman"/>
        <family val="1"/>
        <charset val="204"/>
      </rPr>
      <t>2023-2025</t>
    </r>
    <r>
      <rPr>
        <b/>
        <sz val="12"/>
        <color rgb="FF000000"/>
        <rFont val="Times New Roman"/>
        <family val="1"/>
        <charset val="204"/>
      </rPr>
      <t xml:space="preserve"> годы»</t>
    </r>
  </si>
  <si>
    <t xml:space="preserve">Приложение №4
к Решению Совета народных депутатов
Красноярского сельского поселения
«О бюджете поселения на 2023 год и на плановый
период 2024 и 2025 годов»
</t>
  </si>
  <si>
    <t>«Развитие и поддержка субъектов малого и среднего предпринимательства на территории Красноярского сельского поселения  на 2023-2025гг.»</t>
  </si>
  <si>
    <t>МП «Защита населения и территории Красноярского сельского поселения от чрезвычайных ситуаций, обеспечение пожарной безопасности на 2023-2025 годы»</t>
  </si>
  <si>
    <t>МП «Противодействие терроризму и экстремизму  и защита граждан, проживающих на территории Красноярского сельского поселения от террористических и экстремистских актов на период 2023-2025гг»</t>
  </si>
  <si>
    <t>МП «Развитие системы водоснабжения населённых пунктов Красноярского сельского поселения на 2023-2025 годы»</t>
  </si>
  <si>
    <t>МП «Этносоциальное развитие населения и поддержка государственной службы казачьих обществ на территории Красноярского сельского поселения Котельниковского муниципального района Волгоградской области на 2021-2023годы»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</si>
</sst>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E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49" fontId="0" fillId="0" borderId="0" xfId="0" applyNumberFormat="1"/>
    <xf numFmtId="0" fontId="0" fillId="0" borderId="0" xfId="0" applyAlignment="1">
      <alignment horizontal="right" wrapText="1"/>
    </xf>
    <xf numFmtId="0" fontId="2" fillId="0" borderId="2" xfId="0" applyFont="1" applyBorder="1" applyAlignment="1">
      <alignment vertical="top" wrapText="1"/>
    </xf>
    <xf numFmtId="0" fontId="7" fillId="0" borderId="5" xfId="0" applyFont="1" applyBorder="1" applyAlignment="1">
      <alignment horizontal="center" wrapText="1"/>
    </xf>
    <xf numFmtId="0" fontId="6" fillId="2" borderId="2" xfId="0" applyFont="1" applyFill="1" applyBorder="1" applyAlignment="1">
      <alignment vertical="top" wrapText="1"/>
    </xf>
    <xf numFmtId="0" fontId="2" fillId="0" borderId="2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right"/>
    </xf>
    <xf numFmtId="0" fontId="12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wrapText="1"/>
    </xf>
    <xf numFmtId="0" fontId="1" fillId="2" borderId="2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0" borderId="2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6" fillId="6" borderId="2" xfId="0" applyFont="1" applyFill="1" applyBorder="1" applyAlignment="1">
      <alignment vertical="top" wrapText="1"/>
    </xf>
    <xf numFmtId="0" fontId="4" fillId="6" borderId="5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vertical="top" wrapText="1"/>
    </xf>
    <xf numFmtId="0" fontId="4" fillId="7" borderId="5" xfId="0" applyFont="1" applyFill="1" applyBorder="1" applyAlignment="1">
      <alignment horizontal="center" vertical="top" wrapText="1"/>
    </xf>
    <xf numFmtId="0" fontId="1" fillId="7" borderId="5" xfId="0" applyFont="1" applyFill="1" applyBorder="1" applyAlignment="1">
      <alignment horizontal="center" vertical="top" wrapText="1"/>
    </xf>
    <xf numFmtId="0" fontId="1" fillId="7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1" fillId="6" borderId="2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12" fillId="3" borderId="5" xfId="0" applyFont="1" applyFill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5" borderId="5" xfId="0" applyNumberFormat="1" applyFont="1" applyFill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2" fontId="4" fillId="6" borderId="5" xfId="0" applyNumberFormat="1" applyFont="1" applyFill="1" applyBorder="1" applyAlignment="1">
      <alignment horizontal="center" vertical="top" wrapText="1"/>
    </xf>
    <xf numFmtId="2" fontId="4" fillId="7" borderId="5" xfId="0" applyNumberFormat="1" applyFont="1" applyFill="1" applyBorder="1" applyAlignment="1">
      <alignment horizontal="center" vertical="top" wrapText="1"/>
    </xf>
    <xf numFmtId="2" fontId="1" fillId="7" borderId="5" xfId="0" applyNumberFormat="1" applyFont="1" applyFill="1" applyBorder="1" applyAlignment="1">
      <alignment horizontal="center" vertical="top" wrapText="1"/>
    </xf>
    <xf numFmtId="2" fontId="4" fillId="0" borderId="5" xfId="0" applyNumberFormat="1" applyFont="1" applyBorder="1" applyAlignment="1">
      <alignment vertical="top" wrapText="1"/>
    </xf>
    <xf numFmtId="2" fontId="4" fillId="2" borderId="5" xfId="0" applyNumberFormat="1" applyFont="1" applyFill="1" applyBorder="1" applyAlignment="1">
      <alignment horizontal="center" vertical="top" wrapText="1"/>
    </xf>
    <xf numFmtId="2" fontId="4" fillId="3" borderId="5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4" fillId="0" borderId="5" xfId="0" applyFont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4" fillId="5" borderId="2" xfId="0" applyFont="1" applyFill="1" applyBorder="1" applyAlignment="1">
      <alignment vertical="top" wrapText="1"/>
    </xf>
    <xf numFmtId="0" fontId="4" fillId="5" borderId="5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2" fontId="1" fillId="0" borderId="13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1" fillId="0" borderId="10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4" fillId="6" borderId="5" xfId="0" applyNumberFormat="1" applyFont="1" applyFill="1" applyBorder="1" applyAlignment="1">
      <alignment horizontal="center" vertical="top" wrapText="1"/>
    </xf>
    <xf numFmtId="49" fontId="4" fillId="7" borderId="5" xfId="0" applyNumberFormat="1" applyFont="1" applyFill="1" applyBorder="1" applyAlignment="1">
      <alignment horizontal="center" vertical="top" wrapText="1"/>
    </xf>
    <xf numFmtId="49" fontId="1" fillId="7" borderId="5" xfId="0" applyNumberFormat="1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top" wrapText="1"/>
    </xf>
    <xf numFmtId="49" fontId="4" fillId="3" borderId="5" xfId="0" applyNumberFormat="1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49" fontId="0" fillId="0" borderId="0" xfId="0" applyNumberFormat="1" applyAlignment="1">
      <alignment horizontal="right" wrapText="1"/>
    </xf>
    <xf numFmtId="49" fontId="7" fillId="0" borderId="5" xfId="0" applyNumberFormat="1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top" wrapText="1"/>
    </xf>
    <xf numFmtId="49" fontId="2" fillId="4" borderId="5" xfId="0" applyNumberFormat="1" applyFont="1" applyFill="1" applyBorder="1" applyAlignment="1">
      <alignment horizontal="center" vertical="top" wrapText="1"/>
    </xf>
    <xf numFmtId="49" fontId="5" fillId="5" borderId="5" xfId="0" applyNumberFormat="1" applyFont="1" applyFill="1" applyBorder="1" applyAlignment="1">
      <alignment horizontal="center" vertical="top" wrapText="1"/>
    </xf>
    <xf numFmtId="49" fontId="14" fillId="0" borderId="5" xfId="0" applyNumberFormat="1" applyFont="1" applyBorder="1" applyAlignment="1">
      <alignment horizontal="center" vertical="top" wrapText="1"/>
    </xf>
    <xf numFmtId="49" fontId="4" fillId="5" borderId="5" xfId="0" applyNumberFormat="1" applyFont="1" applyFill="1" applyBorder="1" applyAlignment="1">
      <alignment horizontal="center"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7" fillId="2" borderId="5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2" fontId="2" fillId="4" borderId="5" xfId="0" applyNumberFormat="1" applyFont="1" applyFill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horizontal="center" vertical="top" wrapText="1"/>
    </xf>
    <xf numFmtId="2" fontId="5" fillId="4" borderId="5" xfId="0" applyNumberFormat="1" applyFont="1" applyFill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top" wrapText="1"/>
    </xf>
    <xf numFmtId="2" fontId="4" fillId="4" borderId="5" xfId="0" applyNumberFormat="1" applyFont="1" applyFill="1" applyBorder="1" applyAlignment="1">
      <alignment horizontal="center" vertical="top" wrapText="1"/>
    </xf>
    <xf numFmtId="2" fontId="5" fillId="5" borderId="5" xfId="0" applyNumberFormat="1" applyFont="1" applyFill="1" applyBorder="1" applyAlignment="1">
      <alignment horizontal="center" vertical="top" wrapText="1"/>
    </xf>
    <xf numFmtId="2" fontId="14" fillId="0" borderId="5" xfId="0" applyNumberFormat="1" applyFont="1" applyBorder="1" applyAlignment="1">
      <alignment horizontal="center" vertical="top" wrapText="1"/>
    </xf>
    <xf numFmtId="2" fontId="4" fillId="5" borderId="5" xfId="0" applyNumberFormat="1" applyFont="1" applyFill="1" applyBorder="1" applyAlignment="1">
      <alignment horizontal="center" vertical="top" wrapText="1"/>
    </xf>
    <xf numFmtId="2" fontId="5" fillId="8" borderId="5" xfId="0" applyNumberFormat="1" applyFont="1" applyFill="1" applyBorder="1" applyAlignment="1">
      <alignment horizontal="center" vertical="top" wrapText="1"/>
    </xf>
    <xf numFmtId="2" fontId="7" fillId="2" borderId="5" xfId="0" applyNumberFormat="1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horizontal="center" vertical="top" wrapText="1"/>
    </xf>
    <xf numFmtId="49" fontId="9" fillId="0" borderId="4" xfId="0" applyNumberFormat="1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2" fontId="12" fillId="0" borderId="5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0" xfId="0" applyAlignment="1">
      <alignment horizontal="right" wrapText="1"/>
    </xf>
    <xf numFmtId="49" fontId="0" fillId="0" borderId="0" xfId="0" applyNumberFormat="1" applyAlignment="1">
      <alignment horizontal="center" wrapText="1"/>
    </xf>
    <xf numFmtId="0" fontId="1" fillId="0" borderId="0" xfId="0" applyFont="1" applyBorder="1" applyAlignment="1">
      <alignment horizontal="right"/>
    </xf>
    <xf numFmtId="0" fontId="8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2" fontId="5" fillId="4" borderId="2" xfId="0" applyNumberFormat="1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F9E4"/>
      <color rgb="FFEAF1DD"/>
      <color rgb="FFFFFFCC"/>
      <color rgb="FFCCFFCC"/>
      <color rgb="FFCC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39"/>
  <sheetViews>
    <sheetView topLeftCell="A4" workbookViewId="0">
      <selection activeCell="G4" sqref="G4"/>
    </sheetView>
  </sheetViews>
  <sheetFormatPr defaultRowHeight="15"/>
  <cols>
    <col min="1" max="1" width="9.28515625" style="8" customWidth="1"/>
    <col min="2" max="2" width="49.5703125" customWidth="1"/>
    <col min="3" max="3" width="11.42578125" customWidth="1"/>
    <col min="4" max="4" width="11.5703125" customWidth="1"/>
    <col min="5" max="5" width="13.140625" customWidth="1"/>
  </cols>
  <sheetData>
    <row r="2" spans="1:5" ht="100.5" customHeight="1">
      <c r="B2" s="134" t="s">
        <v>188</v>
      </c>
      <c r="C2" s="134"/>
      <c r="D2" s="134"/>
      <c r="E2" s="134"/>
    </row>
    <row r="4" spans="1:5" ht="44.25" customHeight="1">
      <c r="A4" s="135" t="s">
        <v>88</v>
      </c>
      <c r="B4" s="135"/>
      <c r="C4" s="135"/>
      <c r="D4" s="135"/>
      <c r="E4" s="135"/>
    </row>
    <row r="5" spans="1:5" ht="16.5" thickBot="1">
      <c r="E5" s="1" t="s">
        <v>30</v>
      </c>
    </row>
    <row r="6" spans="1:5" ht="15.75" thickBot="1">
      <c r="A6" s="129" t="s">
        <v>0</v>
      </c>
      <c r="B6" s="2"/>
      <c r="C6" s="131" t="s">
        <v>2</v>
      </c>
      <c r="D6" s="132"/>
      <c r="E6" s="133"/>
    </row>
    <row r="7" spans="1:5" ht="15.75" thickBot="1">
      <c r="A7" s="130"/>
      <c r="B7" s="3" t="s">
        <v>1</v>
      </c>
      <c r="C7" s="41" t="s">
        <v>112</v>
      </c>
      <c r="D7" s="3" t="s">
        <v>4</v>
      </c>
      <c r="E7" s="3" t="s">
        <v>81</v>
      </c>
    </row>
    <row r="8" spans="1:5" ht="16.5" thickBot="1">
      <c r="A8" s="29">
        <v>1</v>
      </c>
      <c r="B8" s="4">
        <v>2</v>
      </c>
      <c r="C8" s="4">
        <v>3</v>
      </c>
      <c r="D8" s="4">
        <v>4</v>
      </c>
      <c r="E8" s="4">
        <v>5</v>
      </c>
    </row>
    <row r="9" spans="1:5" ht="16.5" thickBot="1">
      <c r="A9" s="27">
        <v>100</v>
      </c>
      <c r="B9" s="5" t="s">
        <v>5</v>
      </c>
      <c r="C9" s="55">
        <f>SUM(C10:C14)</f>
        <v>3772.2999999999997</v>
      </c>
      <c r="D9" s="55">
        <f t="shared" ref="D9:E9" si="0">SUM(D10:D14)</f>
        <v>2174</v>
      </c>
      <c r="E9" s="55">
        <f t="shared" si="0"/>
        <v>2198.6</v>
      </c>
    </row>
    <row r="10" spans="1:5" ht="48" thickBot="1">
      <c r="A10" s="29">
        <v>102</v>
      </c>
      <c r="B10" s="7" t="s">
        <v>6</v>
      </c>
      <c r="C10" s="58">
        <v>826.3</v>
      </c>
      <c r="D10" s="58">
        <v>377.6</v>
      </c>
      <c r="E10" s="58">
        <v>390.6</v>
      </c>
    </row>
    <row r="11" spans="1:5" ht="63.75" thickBot="1">
      <c r="A11" s="29">
        <v>104</v>
      </c>
      <c r="B11" s="7" t="s">
        <v>7</v>
      </c>
      <c r="C11" s="58">
        <v>2786.9</v>
      </c>
      <c r="D11" s="58">
        <v>1506.2</v>
      </c>
      <c r="E11" s="58">
        <v>1416.4</v>
      </c>
    </row>
    <row r="12" spans="1:5" ht="48" thickBot="1">
      <c r="A12" s="29">
        <v>106</v>
      </c>
      <c r="B12" s="7" t="s">
        <v>8</v>
      </c>
      <c r="C12" s="58">
        <v>43</v>
      </c>
      <c r="D12" s="58">
        <v>43</v>
      </c>
      <c r="E12" s="58">
        <v>7</v>
      </c>
    </row>
    <row r="13" spans="1:5" ht="16.5" thickBot="1">
      <c r="A13" s="29">
        <v>111</v>
      </c>
      <c r="B13" s="7" t="s">
        <v>9</v>
      </c>
      <c r="C13" s="58">
        <v>10</v>
      </c>
      <c r="D13" s="58">
        <v>10</v>
      </c>
      <c r="E13" s="58">
        <v>10</v>
      </c>
    </row>
    <row r="14" spans="1:5" ht="16.5" thickBot="1">
      <c r="A14" s="29">
        <v>113</v>
      </c>
      <c r="B14" s="7" t="s">
        <v>10</v>
      </c>
      <c r="C14" s="58">
        <v>106.1</v>
      </c>
      <c r="D14" s="58">
        <v>237.2</v>
      </c>
      <c r="E14" s="58">
        <v>374.6</v>
      </c>
    </row>
    <row r="15" spans="1:5" ht="16.5" thickBot="1">
      <c r="A15" s="27">
        <v>200</v>
      </c>
      <c r="B15" s="5" t="s">
        <v>11</v>
      </c>
      <c r="C15" s="55">
        <f>SUM(C16)</f>
        <v>107</v>
      </c>
      <c r="D15" s="55">
        <f t="shared" ref="D15:E15" si="1">SUM(D16)</f>
        <v>111.9</v>
      </c>
      <c r="E15" s="55">
        <f t="shared" si="1"/>
        <v>115.9</v>
      </c>
    </row>
    <row r="16" spans="1:5" ht="16.5" thickBot="1">
      <c r="A16" s="29">
        <v>203</v>
      </c>
      <c r="B16" s="7" t="s">
        <v>12</v>
      </c>
      <c r="C16" s="58">
        <v>107</v>
      </c>
      <c r="D16" s="58">
        <v>111.9</v>
      </c>
      <c r="E16" s="58">
        <v>115.9</v>
      </c>
    </row>
    <row r="17" spans="1:5" ht="32.25" thickBot="1">
      <c r="A17" s="27">
        <v>300</v>
      </c>
      <c r="B17" s="5" t="s">
        <v>13</v>
      </c>
      <c r="C17" s="55">
        <f>SUM(C18:C19)</f>
        <v>107.5</v>
      </c>
      <c r="D17" s="55">
        <f t="shared" ref="D17:E17" si="2">SUM(D18:D19)</f>
        <v>91</v>
      </c>
      <c r="E17" s="55">
        <f t="shared" si="2"/>
        <v>91</v>
      </c>
    </row>
    <row r="18" spans="1:5" ht="48" thickBot="1">
      <c r="A18" s="29">
        <v>310</v>
      </c>
      <c r="B18" s="7" t="s">
        <v>97</v>
      </c>
      <c r="C18" s="58">
        <v>106.5</v>
      </c>
      <c r="D18" s="58">
        <v>90</v>
      </c>
      <c r="E18" s="58">
        <v>90</v>
      </c>
    </row>
    <row r="19" spans="1:5" ht="48" thickBot="1">
      <c r="A19" s="29">
        <v>314</v>
      </c>
      <c r="B19" s="7" t="s">
        <v>14</v>
      </c>
      <c r="C19" s="58">
        <v>1</v>
      </c>
      <c r="D19" s="58">
        <v>1</v>
      </c>
      <c r="E19" s="58">
        <v>1</v>
      </c>
    </row>
    <row r="20" spans="1:5" ht="16.5" thickBot="1">
      <c r="A20" s="27">
        <v>400</v>
      </c>
      <c r="B20" s="5" t="s">
        <v>15</v>
      </c>
      <c r="C20" s="55">
        <f>SUM(C21:C22)</f>
        <v>1562</v>
      </c>
      <c r="D20" s="55">
        <f t="shared" ref="D20:E20" si="3">SUM(D21:D22)</f>
        <v>1578.1</v>
      </c>
      <c r="E20" s="55">
        <f t="shared" si="3"/>
        <v>1655</v>
      </c>
    </row>
    <row r="21" spans="1:5" ht="16.5" thickBot="1">
      <c r="A21" s="29">
        <v>409</v>
      </c>
      <c r="B21" s="7" t="s">
        <v>16</v>
      </c>
      <c r="C21" s="58">
        <v>1532</v>
      </c>
      <c r="D21" s="58">
        <v>1578.1</v>
      </c>
      <c r="E21" s="58">
        <v>1655</v>
      </c>
    </row>
    <row r="22" spans="1:5" ht="32.25" thickBot="1">
      <c r="A22" s="29">
        <v>412</v>
      </c>
      <c r="B22" s="7" t="s">
        <v>17</v>
      </c>
      <c r="C22" s="58">
        <v>30</v>
      </c>
      <c r="D22" s="58">
        <v>0</v>
      </c>
      <c r="E22" s="58">
        <v>0</v>
      </c>
    </row>
    <row r="23" spans="1:5" ht="16.5" thickBot="1">
      <c r="A23" s="27">
        <v>500</v>
      </c>
      <c r="B23" s="5" t="s">
        <v>18</v>
      </c>
      <c r="C23" s="55">
        <f>SUM(C24:C25)</f>
        <v>1688</v>
      </c>
      <c r="D23" s="55">
        <f t="shared" ref="D23:E23" si="4">SUM(D24:D25)</f>
        <v>150</v>
      </c>
      <c r="E23" s="55">
        <f t="shared" si="4"/>
        <v>150</v>
      </c>
    </row>
    <row r="24" spans="1:5" ht="16.5" thickBot="1">
      <c r="A24" s="29">
        <v>502</v>
      </c>
      <c r="B24" s="7" t="s">
        <v>19</v>
      </c>
      <c r="C24" s="58">
        <v>350</v>
      </c>
      <c r="D24" s="58">
        <v>0</v>
      </c>
      <c r="E24" s="58">
        <v>0</v>
      </c>
    </row>
    <row r="25" spans="1:5" ht="16.5" thickBot="1">
      <c r="A25" s="29">
        <v>503</v>
      </c>
      <c r="B25" s="7" t="s">
        <v>20</v>
      </c>
      <c r="C25" s="58">
        <v>1338</v>
      </c>
      <c r="D25" s="58">
        <v>150</v>
      </c>
      <c r="E25" s="58">
        <v>150</v>
      </c>
    </row>
    <row r="26" spans="1:5" ht="16.5" thickBot="1">
      <c r="A26" s="27">
        <v>700</v>
      </c>
      <c r="B26" s="5" t="s">
        <v>21</v>
      </c>
      <c r="C26" s="55">
        <f>SUM(C27)</f>
        <v>30</v>
      </c>
      <c r="D26" s="55">
        <f t="shared" ref="D26:E26" si="5">SUM(D27)</f>
        <v>0</v>
      </c>
      <c r="E26" s="55">
        <f t="shared" si="5"/>
        <v>0</v>
      </c>
    </row>
    <row r="27" spans="1:5" ht="16.5" thickBot="1">
      <c r="A27" s="29">
        <v>707</v>
      </c>
      <c r="B27" s="7" t="s">
        <v>113</v>
      </c>
      <c r="C27" s="58">
        <v>30</v>
      </c>
      <c r="D27" s="58">
        <v>0</v>
      </c>
      <c r="E27" s="58">
        <v>0</v>
      </c>
    </row>
    <row r="28" spans="1:5" ht="16.5" thickBot="1">
      <c r="A28" s="27">
        <v>800</v>
      </c>
      <c r="B28" s="5" t="s">
        <v>23</v>
      </c>
      <c r="C28" s="55">
        <f>SUM(C29:C30)</f>
        <v>2743.2</v>
      </c>
      <c r="D28" s="55">
        <f t="shared" ref="D28:E28" si="6">SUM(D29:D30)</f>
        <v>1409.7</v>
      </c>
      <c r="E28" s="55">
        <f t="shared" si="6"/>
        <v>1409.8</v>
      </c>
    </row>
    <row r="29" spans="1:5" ht="16.5" thickBot="1">
      <c r="A29" s="29">
        <v>801</v>
      </c>
      <c r="B29" s="7" t="s">
        <v>24</v>
      </c>
      <c r="C29" s="58">
        <v>2738.2</v>
      </c>
      <c r="D29" s="58">
        <v>1409.7</v>
      </c>
      <c r="E29" s="58">
        <v>1409.8</v>
      </c>
    </row>
    <row r="30" spans="1:5" ht="32.25" thickBot="1">
      <c r="A30" s="29">
        <v>804</v>
      </c>
      <c r="B30" s="7" t="s">
        <v>114</v>
      </c>
      <c r="C30" s="58">
        <v>5</v>
      </c>
      <c r="D30" s="58">
        <v>0</v>
      </c>
      <c r="E30" s="58">
        <v>0</v>
      </c>
    </row>
    <row r="31" spans="1:5" ht="16.5" thickBot="1">
      <c r="A31" s="27">
        <v>1000</v>
      </c>
      <c r="B31" s="5" t="s">
        <v>115</v>
      </c>
      <c r="C31" s="55">
        <f>SUM(C32)</f>
        <v>12</v>
      </c>
      <c r="D31" s="55">
        <f t="shared" ref="D31:E31" si="7">SUM(D32)</f>
        <v>12</v>
      </c>
      <c r="E31" s="55">
        <f t="shared" si="7"/>
        <v>12</v>
      </c>
    </row>
    <row r="32" spans="1:5" ht="16.5" thickBot="1">
      <c r="A32" s="29">
        <v>1001</v>
      </c>
      <c r="B32" s="7" t="s">
        <v>116</v>
      </c>
      <c r="C32" s="58">
        <v>12</v>
      </c>
      <c r="D32" s="58">
        <v>12</v>
      </c>
      <c r="E32" s="58">
        <v>12</v>
      </c>
    </row>
    <row r="33" spans="1:6" ht="16.5" thickBot="1">
      <c r="A33" s="27">
        <v>1100</v>
      </c>
      <c r="B33" s="5" t="s">
        <v>25</v>
      </c>
      <c r="C33" s="55">
        <f>SUM(C34)</f>
        <v>20</v>
      </c>
      <c r="D33" s="55">
        <f t="shared" ref="D33:E33" si="8">SUM(D34)</f>
        <v>0</v>
      </c>
      <c r="E33" s="55">
        <f t="shared" si="8"/>
        <v>0</v>
      </c>
    </row>
    <row r="34" spans="1:6" ht="32.25" thickBot="1">
      <c r="A34" s="29">
        <v>1105</v>
      </c>
      <c r="B34" s="7" t="s">
        <v>26</v>
      </c>
      <c r="C34" s="58">
        <v>20</v>
      </c>
      <c r="D34" s="58">
        <v>0</v>
      </c>
      <c r="E34" s="58">
        <v>0</v>
      </c>
    </row>
    <row r="35" spans="1:6" ht="16.5" thickBot="1">
      <c r="A35" s="27">
        <v>1200</v>
      </c>
      <c r="B35" s="5" t="s">
        <v>27</v>
      </c>
      <c r="C35" s="55">
        <f>SUM(C36)</f>
        <v>20</v>
      </c>
      <c r="D35" s="55">
        <f t="shared" ref="D35:E35" si="9">SUM(D36)</f>
        <v>0</v>
      </c>
      <c r="E35" s="55">
        <f t="shared" si="9"/>
        <v>0</v>
      </c>
    </row>
    <row r="36" spans="1:6" ht="32.25" thickBot="1">
      <c r="A36" s="29">
        <v>1204</v>
      </c>
      <c r="B36" s="7" t="s">
        <v>28</v>
      </c>
      <c r="C36" s="58">
        <v>20</v>
      </c>
      <c r="D36" s="58">
        <v>0</v>
      </c>
      <c r="E36" s="58">
        <v>0</v>
      </c>
      <c r="F36" s="78"/>
    </row>
    <row r="37" spans="1:6" ht="16.5" thickBot="1">
      <c r="A37" s="29"/>
      <c r="B37" s="5" t="s">
        <v>29</v>
      </c>
      <c r="C37" s="55">
        <f>SUM(C9+C15+C17+C20+C23+C26+C28+C31+C33+C35)</f>
        <v>10062</v>
      </c>
      <c r="D37" s="55">
        <f t="shared" ref="D37:E37" si="10">SUM(D9+D15+D17+D20+D23+D26+D28+D31+D33+D35)</f>
        <v>5526.7</v>
      </c>
      <c r="E37" s="55">
        <f t="shared" si="10"/>
        <v>5632.3</v>
      </c>
    </row>
    <row r="38" spans="1:6" ht="16.5" thickBot="1">
      <c r="A38" s="27"/>
      <c r="B38" s="5" t="s">
        <v>89</v>
      </c>
      <c r="C38" s="55"/>
      <c r="D38" s="55"/>
      <c r="E38" s="55"/>
    </row>
    <row r="39" spans="1:6" ht="16.5" thickBot="1">
      <c r="A39" s="27"/>
      <c r="B39" s="5"/>
      <c r="C39" s="6"/>
      <c r="D39" s="6"/>
      <c r="E39" s="6"/>
    </row>
  </sheetData>
  <mergeCells count="4">
    <mergeCell ref="A6:A7"/>
    <mergeCell ref="C6:E6"/>
    <mergeCell ref="B2:E2"/>
    <mergeCell ref="A4:E4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101"/>
  <sheetViews>
    <sheetView topLeftCell="A73" workbookViewId="0">
      <selection activeCell="I89" sqref="I89"/>
    </sheetView>
  </sheetViews>
  <sheetFormatPr defaultRowHeight="15"/>
  <cols>
    <col min="1" max="1" width="36.85546875" customWidth="1"/>
    <col min="2" max="2" width="9.140625" style="8"/>
    <col min="3" max="3" width="19.7109375" customWidth="1"/>
    <col min="5" max="5" width="10.42578125" bestFit="1" customWidth="1"/>
    <col min="6" max="6" width="12.28515625" customWidth="1"/>
    <col min="7" max="7" width="9.28515625" bestFit="1" customWidth="1"/>
  </cols>
  <sheetData>
    <row r="2" spans="1:7" ht="108" customHeight="1">
      <c r="A2" s="134" t="s">
        <v>117</v>
      </c>
      <c r="B2" s="134"/>
      <c r="C2" s="134"/>
      <c r="D2" s="134"/>
      <c r="E2" s="134"/>
      <c r="F2" s="134"/>
      <c r="G2" s="134"/>
    </row>
    <row r="3" spans="1:7" hidden="1"/>
    <row r="4" spans="1:7" ht="90" customHeight="1">
      <c r="A4" s="137" t="s">
        <v>98</v>
      </c>
      <c r="B4" s="137"/>
      <c r="C4" s="137"/>
      <c r="D4" s="137"/>
      <c r="E4" s="137"/>
      <c r="F4" s="137"/>
      <c r="G4" s="137"/>
    </row>
    <row r="5" spans="1:7" ht="15.75" customHeight="1">
      <c r="A5" s="136" t="s">
        <v>30</v>
      </c>
      <c r="B5" s="136"/>
      <c r="C5" s="136"/>
      <c r="D5" s="136"/>
      <c r="E5" s="136"/>
      <c r="F5" s="136"/>
    </row>
    <row r="6" spans="1:7" ht="15.75" thickBot="1"/>
    <row r="7" spans="1:7" ht="36.75" customHeight="1" thickBot="1">
      <c r="A7" s="33"/>
      <c r="B7" s="82"/>
      <c r="C7" s="138" t="s">
        <v>31</v>
      </c>
      <c r="D7" s="35"/>
      <c r="E7" s="140" t="s">
        <v>2</v>
      </c>
      <c r="F7" s="141"/>
      <c r="G7" s="142"/>
    </row>
    <row r="8" spans="1:7" ht="39.75" thickBot="1">
      <c r="A8" s="34" t="s">
        <v>1</v>
      </c>
      <c r="B8" s="83" t="s">
        <v>0</v>
      </c>
      <c r="C8" s="139"/>
      <c r="D8" s="36" t="s">
        <v>32</v>
      </c>
      <c r="E8" s="36">
        <v>2023</v>
      </c>
      <c r="F8" s="36">
        <v>2024</v>
      </c>
      <c r="G8" s="36">
        <v>2025</v>
      </c>
    </row>
    <row r="9" spans="1:7" ht="16.5" thickBot="1">
      <c r="A9" s="29">
        <v>1</v>
      </c>
      <c r="B9" s="84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</row>
    <row r="10" spans="1:7" ht="16.5" thickBot="1">
      <c r="A10" s="10" t="s">
        <v>5</v>
      </c>
      <c r="B10" s="85" t="s">
        <v>160</v>
      </c>
      <c r="C10" s="6"/>
      <c r="D10" s="6"/>
      <c r="E10" s="56">
        <f>SUM(E11+E14+E18+E22+E25)</f>
        <v>3772.2999999999997</v>
      </c>
      <c r="F10" s="56">
        <f t="shared" ref="F10:G10" si="0">SUM(F11+F14+F18+F22+F25)</f>
        <v>2173.9999999999995</v>
      </c>
      <c r="G10" s="56">
        <f t="shared" si="0"/>
        <v>2198.6</v>
      </c>
    </row>
    <row r="11" spans="1:7" ht="48" thickBot="1">
      <c r="A11" s="25" t="s">
        <v>33</v>
      </c>
      <c r="B11" s="86" t="s">
        <v>161</v>
      </c>
      <c r="C11" s="18"/>
      <c r="D11" s="18"/>
      <c r="E11" s="55">
        <f>SUM(E12)</f>
        <v>826.3</v>
      </c>
      <c r="F11" s="55">
        <f t="shared" ref="F11:G11" si="1">SUM(F12)</f>
        <v>377.6</v>
      </c>
      <c r="G11" s="55">
        <f t="shared" si="1"/>
        <v>390.6</v>
      </c>
    </row>
    <row r="12" spans="1:7" ht="79.5" thickBot="1">
      <c r="A12" s="25" t="s">
        <v>118</v>
      </c>
      <c r="B12" s="86" t="s">
        <v>161</v>
      </c>
      <c r="C12" s="18" t="s">
        <v>35</v>
      </c>
      <c r="D12" s="18"/>
      <c r="E12" s="57">
        <f>SUM(E13)</f>
        <v>826.3</v>
      </c>
      <c r="F12" s="57">
        <f t="shared" ref="F12:G12" si="2">SUM(F13)</f>
        <v>377.6</v>
      </c>
      <c r="G12" s="57">
        <f t="shared" si="2"/>
        <v>390.6</v>
      </c>
    </row>
    <row r="13" spans="1:7" ht="126.75" thickBot="1">
      <c r="A13" s="28" t="s">
        <v>34</v>
      </c>
      <c r="B13" s="87" t="s">
        <v>161</v>
      </c>
      <c r="C13" s="4" t="s">
        <v>35</v>
      </c>
      <c r="D13" s="4">
        <v>100</v>
      </c>
      <c r="E13" s="58">
        <v>826.3</v>
      </c>
      <c r="F13" s="58">
        <v>377.6</v>
      </c>
      <c r="G13" s="58">
        <v>390.6</v>
      </c>
    </row>
    <row r="14" spans="1:7" ht="79.5" thickBot="1">
      <c r="A14" s="25" t="s">
        <v>36</v>
      </c>
      <c r="B14" s="86" t="s">
        <v>162</v>
      </c>
      <c r="C14" s="18"/>
      <c r="D14" s="18"/>
      <c r="E14" s="57">
        <f>SUM(E15)</f>
        <v>2786.8999999999996</v>
      </c>
      <c r="F14" s="57">
        <f t="shared" ref="F14:G14" si="3">SUM(F15)</f>
        <v>1506.1999999999998</v>
      </c>
      <c r="G14" s="57">
        <f t="shared" si="3"/>
        <v>1416.3999999999999</v>
      </c>
    </row>
    <row r="15" spans="1:7" ht="79.5" thickBot="1">
      <c r="A15" s="25" t="s">
        <v>118</v>
      </c>
      <c r="B15" s="86" t="s">
        <v>162</v>
      </c>
      <c r="C15" s="18" t="s">
        <v>35</v>
      </c>
      <c r="D15" s="18"/>
      <c r="E15" s="58">
        <f>SUM(E16:E17)</f>
        <v>2786.8999999999996</v>
      </c>
      <c r="F15" s="58">
        <f t="shared" ref="F15:G15" si="4">SUM(F16:F17)</f>
        <v>1506.1999999999998</v>
      </c>
      <c r="G15" s="58">
        <f t="shared" si="4"/>
        <v>1416.3999999999999</v>
      </c>
    </row>
    <row r="16" spans="1:7" ht="126.75" thickBot="1">
      <c r="A16" s="28" t="s">
        <v>34</v>
      </c>
      <c r="B16" s="87" t="s">
        <v>162</v>
      </c>
      <c r="C16" s="4" t="s">
        <v>35</v>
      </c>
      <c r="D16" s="4">
        <v>100</v>
      </c>
      <c r="E16" s="58">
        <v>2134.6</v>
      </c>
      <c r="F16" s="58">
        <v>1136.8</v>
      </c>
      <c r="G16" s="58">
        <v>1058.5999999999999</v>
      </c>
    </row>
    <row r="17" spans="1:7" ht="48" thickBot="1">
      <c r="A17" s="28" t="s">
        <v>37</v>
      </c>
      <c r="B17" s="87" t="s">
        <v>162</v>
      </c>
      <c r="C17" s="4" t="s">
        <v>35</v>
      </c>
      <c r="D17" s="4">
        <v>200</v>
      </c>
      <c r="E17" s="58">
        <v>652.29999999999995</v>
      </c>
      <c r="F17" s="58">
        <v>369.4</v>
      </c>
      <c r="G17" s="58">
        <v>357.8</v>
      </c>
    </row>
    <row r="18" spans="1:7" ht="63" customHeight="1">
      <c r="A18" s="143" t="s">
        <v>39</v>
      </c>
      <c r="B18" s="145" t="s">
        <v>163</v>
      </c>
      <c r="C18" s="147"/>
      <c r="D18" s="147"/>
      <c r="E18" s="149">
        <f>SUM(E20)</f>
        <v>43</v>
      </c>
      <c r="F18" s="149">
        <f t="shared" ref="F18:G18" si="5">SUM(F20)</f>
        <v>43</v>
      </c>
      <c r="G18" s="149">
        <f t="shared" si="5"/>
        <v>7</v>
      </c>
    </row>
    <row r="19" spans="1:7" ht="15.75" customHeight="1" thickBot="1">
      <c r="A19" s="144"/>
      <c r="B19" s="146"/>
      <c r="C19" s="148"/>
      <c r="D19" s="148"/>
      <c r="E19" s="150"/>
      <c r="F19" s="150"/>
      <c r="G19" s="150"/>
    </row>
    <row r="20" spans="1:7" ht="63.75" thickBot="1">
      <c r="A20" s="25" t="s">
        <v>119</v>
      </c>
      <c r="B20" s="86" t="s">
        <v>163</v>
      </c>
      <c r="C20" s="18" t="s">
        <v>41</v>
      </c>
      <c r="D20" s="18"/>
      <c r="E20" s="57">
        <f>SUM(E21)</f>
        <v>43</v>
      </c>
      <c r="F20" s="57">
        <f t="shared" ref="F20:G20" si="6">SUM(F21)</f>
        <v>43</v>
      </c>
      <c r="G20" s="57">
        <f t="shared" si="6"/>
        <v>7</v>
      </c>
    </row>
    <row r="21" spans="1:7" ht="16.5" thickBot="1">
      <c r="A21" s="28" t="s">
        <v>40</v>
      </c>
      <c r="B21" s="87" t="s">
        <v>163</v>
      </c>
      <c r="C21" s="4" t="s">
        <v>41</v>
      </c>
      <c r="D21" s="4">
        <v>500</v>
      </c>
      <c r="E21" s="58">
        <v>43</v>
      </c>
      <c r="F21" s="58">
        <v>43</v>
      </c>
      <c r="G21" s="58">
        <v>7</v>
      </c>
    </row>
    <row r="22" spans="1:7" ht="16.5" thickBot="1">
      <c r="A22" s="10" t="s">
        <v>9</v>
      </c>
      <c r="B22" s="85" t="s">
        <v>164</v>
      </c>
      <c r="C22" s="6"/>
      <c r="D22" s="6"/>
      <c r="E22" s="55">
        <f>SUM(E23)</f>
        <v>10</v>
      </c>
      <c r="F22" s="55">
        <f t="shared" ref="F22:G22" si="7">SUM(F23)</f>
        <v>10</v>
      </c>
      <c r="G22" s="55">
        <f t="shared" si="7"/>
        <v>10</v>
      </c>
    </row>
    <row r="23" spans="1:7" ht="63.75" thickBot="1">
      <c r="A23" s="25" t="s">
        <v>119</v>
      </c>
      <c r="B23" s="86" t="s">
        <v>164</v>
      </c>
      <c r="C23" s="18" t="s">
        <v>41</v>
      </c>
      <c r="D23" s="18"/>
      <c r="E23" s="57">
        <f>SUM(E24)</f>
        <v>10</v>
      </c>
      <c r="F23" s="57">
        <f t="shared" ref="F23:G23" si="8">SUM(F24)</f>
        <v>10</v>
      </c>
      <c r="G23" s="57">
        <f t="shared" si="8"/>
        <v>10</v>
      </c>
    </row>
    <row r="24" spans="1:7" ht="16.5" thickBot="1">
      <c r="A24" s="28" t="s">
        <v>38</v>
      </c>
      <c r="B24" s="87" t="s">
        <v>164</v>
      </c>
      <c r="C24" s="4" t="s">
        <v>41</v>
      </c>
      <c r="D24" s="4">
        <v>800</v>
      </c>
      <c r="E24" s="58">
        <v>10</v>
      </c>
      <c r="F24" s="58">
        <v>10</v>
      </c>
      <c r="G24" s="58">
        <v>10</v>
      </c>
    </row>
    <row r="25" spans="1:7" ht="32.25" thickBot="1">
      <c r="A25" s="10" t="s">
        <v>10</v>
      </c>
      <c r="B25" s="85" t="s">
        <v>165</v>
      </c>
      <c r="C25" s="6"/>
      <c r="D25" s="6"/>
      <c r="E25" s="55">
        <f>SUM(E26+E28)</f>
        <v>106.1</v>
      </c>
      <c r="F25" s="55">
        <f t="shared" ref="F25:G25" si="9">SUM(F26+F28)</f>
        <v>237.2</v>
      </c>
      <c r="G25" s="55">
        <f t="shared" si="9"/>
        <v>374.6</v>
      </c>
    </row>
    <row r="26" spans="1:7" ht="95.25" thickBot="1">
      <c r="A26" s="25" t="s">
        <v>189</v>
      </c>
      <c r="B26" s="86" t="s">
        <v>165</v>
      </c>
      <c r="C26" s="18" t="s">
        <v>120</v>
      </c>
      <c r="D26" s="18"/>
      <c r="E26" s="57">
        <f>SUM(E27)</f>
        <v>1</v>
      </c>
      <c r="F26" s="57">
        <f t="shared" ref="F26:G26" si="10">SUM(F27)</f>
        <v>1</v>
      </c>
      <c r="G26" s="57">
        <f t="shared" si="10"/>
        <v>1</v>
      </c>
    </row>
    <row r="27" spans="1:7" ht="48" thickBot="1">
      <c r="A27" s="28" t="s">
        <v>37</v>
      </c>
      <c r="B27" s="87" t="s">
        <v>165</v>
      </c>
      <c r="C27" s="4" t="s">
        <v>120</v>
      </c>
      <c r="D27" s="4">
        <v>200</v>
      </c>
      <c r="E27" s="58">
        <v>1</v>
      </c>
      <c r="F27" s="58">
        <v>1</v>
      </c>
      <c r="G27" s="58">
        <v>1</v>
      </c>
    </row>
    <row r="28" spans="1:7" ht="63.75" thickBot="1">
      <c r="A28" s="25" t="s">
        <v>119</v>
      </c>
      <c r="B28" s="86" t="s">
        <v>165</v>
      </c>
      <c r="C28" s="18" t="s">
        <v>99</v>
      </c>
      <c r="D28" s="18"/>
      <c r="E28" s="57">
        <f>SUM(E29:E30)</f>
        <v>105.1</v>
      </c>
      <c r="F28" s="57">
        <f t="shared" ref="F28:G28" si="11">SUM(F29:F30)</f>
        <v>236.2</v>
      </c>
      <c r="G28" s="57">
        <f t="shared" si="11"/>
        <v>373.6</v>
      </c>
    </row>
    <row r="29" spans="1:7" ht="48" thickBot="1">
      <c r="A29" s="28" t="s">
        <v>37</v>
      </c>
      <c r="B29" s="87" t="s">
        <v>165</v>
      </c>
      <c r="C29" s="4" t="s">
        <v>41</v>
      </c>
      <c r="D29" s="4">
        <v>200</v>
      </c>
      <c r="E29" s="58">
        <v>8.1</v>
      </c>
      <c r="F29" s="58">
        <v>8</v>
      </c>
      <c r="G29" s="58">
        <v>6</v>
      </c>
    </row>
    <row r="30" spans="1:7" ht="16.5" thickBot="1">
      <c r="A30" s="28" t="s">
        <v>38</v>
      </c>
      <c r="B30" s="87" t="s">
        <v>165</v>
      </c>
      <c r="C30" s="4" t="s">
        <v>41</v>
      </c>
      <c r="D30" s="4">
        <v>800</v>
      </c>
      <c r="E30" s="58">
        <v>97</v>
      </c>
      <c r="F30" s="58">
        <v>228.2</v>
      </c>
      <c r="G30" s="58">
        <v>367.6</v>
      </c>
    </row>
    <row r="31" spans="1:7" ht="16.5" thickBot="1">
      <c r="A31" s="10" t="s">
        <v>11</v>
      </c>
      <c r="B31" s="85" t="s">
        <v>166</v>
      </c>
      <c r="C31" s="6"/>
      <c r="D31" s="6"/>
      <c r="E31" s="56">
        <f>SUM(E32)</f>
        <v>107</v>
      </c>
      <c r="F31" s="56">
        <f t="shared" ref="F31:G31" si="12">SUM(F32)</f>
        <v>111.9</v>
      </c>
      <c r="G31" s="56">
        <f t="shared" si="12"/>
        <v>115.9</v>
      </c>
    </row>
    <row r="32" spans="1:7" ht="32.25" thickBot="1">
      <c r="A32" s="10" t="s">
        <v>12</v>
      </c>
      <c r="B32" s="85" t="s">
        <v>167</v>
      </c>
      <c r="C32" s="6"/>
      <c r="D32" s="6"/>
      <c r="E32" s="55">
        <f>SUM(E33)</f>
        <v>107</v>
      </c>
      <c r="F32" s="55">
        <f t="shared" ref="F32:G32" si="13">SUM(F33)</f>
        <v>111.9</v>
      </c>
      <c r="G32" s="55">
        <f t="shared" si="13"/>
        <v>115.9</v>
      </c>
    </row>
    <row r="33" spans="1:7" ht="63.75" thickBot="1">
      <c r="A33" s="25" t="s">
        <v>119</v>
      </c>
      <c r="B33" s="86" t="s">
        <v>167</v>
      </c>
      <c r="C33" s="18" t="s">
        <v>99</v>
      </c>
      <c r="D33" s="18"/>
      <c r="E33" s="57">
        <f>SUM(E34:E35)</f>
        <v>107</v>
      </c>
      <c r="F33" s="57">
        <f t="shared" ref="F33:G33" si="14">SUM(F34:F35)</f>
        <v>111.9</v>
      </c>
      <c r="G33" s="57">
        <f t="shared" si="14"/>
        <v>115.9</v>
      </c>
    </row>
    <row r="34" spans="1:7" ht="126.75" thickBot="1">
      <c r="A34" s="28" t="s">
        <v>34</v>
      </c>
      <c r="B34" s="87" t="s">
        <v>167</v>
      </c>
      <c r="C34" s="4" t="s">
        <v>41</v>
      </c>
      <c r="D34" s="4">
        <v>100</v>
      </c>
      <c r="E34" s="58">
        <v>82.8</v>
      </c>
      <c r="F34" s="58">
        <v>82.8</v>
      </c>
      <c r="G34" s="58">
        <v>82.8</v>
      </c>
    </row>
    <row r="35" spans="1:7" ht="48" thickBot="1">
      <c r="A35" s="28" t="s">
        <v>37</v>
      </c>
      <c r="B35" s="87" t="s">
        <v>167</v>
      </c>
      <c r="C35" s="4" t="s">
        <v>41</v>
      </c>
      <c r="D35" s="4">
        <v>200</v>
      </c>
      <c r="E35" s="58">
        <v>24.2</v>
      </c>
      <c r="F35" s="58">
        <v>29.1</v>
      </c>
      <c r="G35" s="58">
        <v>33.1</v>
      </c>
    </row>
    <row r="36" spans="1:7" ht="48" thickBot="1">
      <c r="A36" s="10" t="s">
        <v>13</v>
      </c>
      <c r="B36" s="85" t="s">
        <v>168</v>
      </c>
      <c r="C36" s="6"/>
      <c r="D36" s="6"/>
      <c r="E36" s="56">
        <f>SUM(E37+E42)</f>
        <v>107.5</v>
      </c>
      <c r="F36" s="56">
        <f t="shared" ref="F36:G36" si="15">SUM(F37+F42)</f>
        <v>91</v>
      </c>
      <c r="G36" s="56">
        <f t="shared" si="15"/>
        <v>91</v>
      </c>
    </row>
    <row r="37" spans="1:7" ht="63.75" thickBot="1">
      <c r="A37" s="10" t="s">
        <v>42</v>
      </c>
      <c r="B37" s="85" t="s">
        <v>169</v>
      </c>
      <c r="C37" s="6"/>
      <c r="D37" s="6"/>
      <c r="E37" s="55">
        <f>SUM(E38+E40)</f>
        <v>106.5</v>
      </c>
      <c r="F37" s="55">
        <f t="shared" ref="F37:G37" si="16">SUM(F38+F40)</f>
        <v>90</v>
      </c>
      <c r="G37" s="55">
        <f t="shared" si="16"/>
        <v>90</v>
      </c>
    </row>
    <row r="38" spans="1:7" ht="95.25" thickBot="1">
      <c r="A38" s="43" t="s">
        <v>190</v>
      </c>
      <c r="B38" s="88" t="s">
        <v>169</v>
      </c>
      <c r="C38" s="44" t="s">
        <v>43</v>
      </c>
      <c r="D38" s="44"/>
      <c r="E38" s="59">
        <f>SUM(E39)</f>
        <v>90</v>
      </c>
      <c r="F38" s="59">
        <f t="shared" ref="F38:G38" si="17">SUM(F39)</f>
        <v>90</v>
      </c>
      <c r="G38" s="59">
        <f t="shared" si="17"/>
        <v>90</v>
      </c>
    </row>
    <row r="39" spans="1:7" ht="48" thickBot="1">
      <c r="A39" s="31" t="s">
        <v>37</v>
      </c>
      <c r="B39" s="87" t="s">
        <v>169</v>
      </c>
      <c r="C39" s="4" t="s">
        <v>43</v>
      </c>
      <c r="D39" s="4">
        <v>200</v>
      </c>
      <c r="E39" s="58">
        <v>90</v>
      </c>
      <c r="F39" s="58">
        <v>90</v>
      </c>
      <c r="G39" s="58">
        <v>90</v>
      </c>
    </row>
    <row r="40" spans="1:7" ht="63.75" thickBot="1">
      <c r="A40" s="45" t="s">
        <v>119</v>
      </c>
      <c r="B40" s="89" t="s">
        <v>169</v>
      </c>
      <c r="C40" s="46" t="s">
        <v>41</v>
      </c>
      <c r="D40" s="46"/>
      <c r="E40" s="60">
        <f>SUM(E41)</f>
        <v>16.5</v>
      </c>
      <c r="F40" s="60">
        <f t="shared" ref="F40:G40" si="18">SUM(F41)</f>
        <v>0</v>
      </c>
      <c r="G40" s="60">
        <f t="shared" si="18"/>
        <v>0</v>
      </c>
    </row>
    <row r="41" spans="1:7" ht="16.5" thickBot="1">
      <c r="A41" s="48" t="s">
        <v>40</v>
      </c>
      <c r="B41" s="90" t="s">
        <v>169</v>
      </c>
      <c r="C41" s="47" t="s">
        <v>41</v>
      </c>
      <c r="D41" s="47">
        <v>500</v>
      </c>
      <c r="E41" s="61">
        <v>16.5</v>
      </c>
      <c r="F41" s="61">
        <v>0</v>
      </c>
      <c r="G41" s="61">
        <v>0</v>
      </c>
    </row>
    <row r="42" spans="1:7" ht="63.75" thickBot="1">
      <c r="A42" s="49" t="s">
        <v>14</v>
      </c>
      <c r="B42" s="85" t="s">
        <v>170</v>
      </c>
      <c r="C42" s="6"/>
      <c r="D42" s="6"/>
      <c r="E42" s="55">
        <f>SUM(E43)</f>
        <v>1</v>
      </c>
      <c r="F42" s="55">
        <f t="shared" ref="F42:G42" si="19">SUM(F43)</f>
        <v>1</v>
      </c>
      <c r="G42" s="55">
        <f t="shared" si="19"/>
        <v>1</v>
      </c>
    </row>
    <row r="43" spans="1:7" ht="126.75" thickBot="1">
      <c r="A43" s="43" t="s">
        <v>191</v>
      </c>
      <c r="B43" s="88" t="s">
        <v>170</v>
      </c>
      <c r="C43" s="44" t="s">
        <v>44</v>
      </c>
      <c r="D43" s="44"/>
      <c r="E43" s="59">
        <f>SUM(E44)</f>
        <v>1</v>
      </c>
      <c r="F43" s="59">
        <f t="shared" ref="F43:G43" si="20">SUM(F44)</f>
        <v>1</v>
      </c>
      <c r="G43" s="59">
        <f t="shared" si="20"/>
        <v>1</v>
      </c>
    </row>
    <row r="44" spans="1:7" ht="48" thickBot="1">
      <c r="A44" s="50" t="s">
        <v>14</v>
      </c>
      <c r="B44" s="88" t="s">
        <v>170</v>
      </c>
      <c r="C44" s="44" t="s">
        <v>44</v>
      </c>
      <c r="D44" s="44"/>
      <c r="E44" s="59">
        <f>SUM(E45)</f>
        <v>1</v>
      </c>
      <c r="F44" s="59">
        <f t="shared" ref="F44:G44" si="21">SUM(F45)</f>
        <v>1</v>
      </c>
      <c r="G44" s="59">
        <f t="shared" si="21"/>
        <v>1</v>
      </c>
    </row>
    <row r="45" spans="1:7" ht="48" thickBot="1">
      <c r="A45" s="31" t="s">
        <v>37</v>
      </c>
      <c r="B45" s="87" t="s">
        <v>170</v>
      </c>
      <c r="C45" s="4" t="s">
        <v>44</v>
      </c>
      <c r="D45" s="4">
        <v>200</v>
      </c>
      <c r="E45" s="58">
        <v>1</v>
      </c>
      <c r="F45" s="58">
        <v>1</v>
      </c>
      <c r="G45" s="58">
        <v>1</v>
      </c>
    </row>
    <row r="46" spans="1:7" ht="16.5" thickBot="1">
      <c r="A46" s="10" t="s">
        <v>15</v>
      </c>
      <c r="B46" s="85" t="s">
        <v>171</v>
      </c>
      <c r="C46" s="6"/>
      <c r="D46" s="6"/>
      <c r="E46" s="56">
        <f>SUM(E47+E51)</f>
        <v>1562</v>
      </c>
      <c r="F46" s="56">
        <f t="shared" ref="F46:G46" si="22">SUM(F47+F51)</f>
        <v>1578.1</v>
      </c>
      <c r="G46" s="56">
        <f t="shared" si="22"/>
        <v>1655</v>
      </c>
    </row>
    <row r="47" spans="1:7" ht="32.25" thickBot="1">
      <c r="A47" s="10" t="s">
        <v>16</v>
      </c>
      <c r="B47" s="85" t="s">
        <v>172</v>
      </c>
      <c r="C47" s="6"/>
      <c r="D47" s="6"/>
      <c r="E47" s="55">
        <f>SUM(E48+E50)</f>
        <v>1532</v>
      </c>
      <c r="F47" s="55">
        <f t="shared" ref="F47:G47" si="23">SUM(F48+F50)</f>
        <v>1578.1</v>
      </c>
      <c r="G47" s="55">
        <f t="shared" si="23"/>
        <v>1655</v>
      </c>
    </row>
    <row r="48" spans="1:7" ht="126.75" thickBot="1">
      <c r="A48" s="12" t="s">
        <v>121</v>
      </c>
      <c r="B48" s="86" t="s">
        <v>172</v>
      </c>
      <c r="C48" s="18" t="s">
        <v>45</v>
      </c>
      <c r="D48" s="18"/>
      <c r="E48" s="62">
        <f>SUM(E49)</f>
        <v>1028.4000000000001</v>
      </c>
      <c r="F48" s="62">
        <f t="shared" ref="F48:G48" si="24">SUM(F49)</f>
        <v>1079.5</v>
      </c>
      <c r="G48" s="62">
        <f t="shared" si="24"/>
        <v>1156.4000000000001</v>
      </c>
    </row>
    <row r="49" spans="1:7" ht="48" thickBot="1">
      <c r="A49" s="28" t="s">
        <v>37</v>
      </c>
      <c r="B49" s="87" t="s">
        <v>172</v>
      </c>
      <c r="C49" s="4" t="s">
        <v>45</v>
      </c>
      <c r="D49" s="4">
        <v>200</v>
      </c>
      <c r="E49" s="58">
        <v>1028.4000000000001</v>
      </c>
      <c r="F49" s="58">
        <v>1079.5</v>
      </c>
      <c r="G49" s="58">
        <v>1156.4000000000001</v>
      </c>
    </row>
    <row r="50" spans="1:7" ht="48" thickBot="1">
      <c r="A50" s="28" t="s">
        <v>37</v>
      </c>
      <c r="B50" s="87" t="s">
        <v>172</v>
      </c>
      <c r="C50" s="4" t="s">
        <v>41</v>
      </c>
      <c r="D50" s="4">
        <v>200</v>
      </c>
      <c r="E50" s="58">
        <v>503.6</v>
      </c>
      <c r="F50" s="58">
        <v>498.6</v>
      </c>
      <c r="G50" s="58">
        <v>498.6</v>
      </c>
    </row>
    <row r="51" spans="1:7" ht="32.25" thickBot="1">
      <c r="A51" s="10" t="s">
        <v>17</v>
      </c>
      <c r="B51" s="85" t="s">
        <v>173</v>
      </c>
      <c r="C51" s="6"/>
      <c r="D51" s="6"/>
      <c r="E51" s="55">
        <f>SUM(E52)</f>
        <v>30</v>
      </c>
      <c r="F51" s="55">
        <f t="shared" ref="F51:G51" si="25">SUM(F52)</f>
        <v>0</v>
      </c>
      <c r="G51" s="55">
        <f t="shared" si="25"/>
        <v>0</v>
      </c>
    </row>
    <row r="52" spans="1:7" ht="63.75" thickBot="1">
      <c r="A52" s="25" t="s">
        <v>119</v>
      </c>
      <c r="B52" s="86" t="s">
        <v>173</v>
      </c>
      <c r="C52" s="18" t="s">
        <v>41</v>
      </c>
      <c r="D52" s="18"/>
      <c r="E52" s="57">
        <f>SUM(E53)</f>
        <v>30</v>
      </c>
      <c r="F52" s="57">
        <f t="shared" ref="F52:G52" si="26">SUM(F53)</f>
        <v>0</v>
      </c>
      <c r="G52" s="57">
        <f t="shared" si="26"/>
        <v>0</v>
      </c>
    </row>
    <row r="53" spans="1:7" ht="48" thickBot="1">
      <c r="A53" s="28" t="s">
        <v>37</v>
      </c>
      <c r="B53" s="87" t="s">
        <v>173</v>
      </c>
      <c r="C53" s="4" t="s">
        <v>41</v>
      </c>
      <c r="D53" s="4">
        <v>200</v>
      </c>
      <c r="E53" s="58">
        <v>30</v>
      </c>
      <c r="F53" s="58">
        <v>0</v>
      </c>
      <c r="G53" s="58">
        <v>0</v>
      </c>
    </row>
    <row r="54" spans="1:7" ht="32.25" thickBot="1">
      <c r="A54" s="10" t="s">
        <v>18</v>
      </c>
      <c r="B54" s="85" t="s">
        <v>174</v>
      </c>
      <c r="C54" s="4"/>
      <c r="D54" s="4"/>
      <c r="E54" s="56">
        <f>SUM(E55+E60)</f>
        <v>1688</v>
      </c>
      <c r="F54" s="56">
        <f t="shared" ref="F54:G54" si="27">SUM(F55+F60)</f>
        <v>150</v>
      </c>
      <c r="G54" s="56">
        <f t="shared" si="27"/>
        <v>150</v>
      </c>
    </row>
    <row r="55" spans="1:7" ht="16.5" thickBot="1">
      <c r="A55" s="10" t="s">
        <v>19</v>
      </c>
      <c r="B55" s="85" t="s">
        <v>175</v>
      </c>
      <c r="C55" s="4"/>
      <c r="D55" s="4"/>
      <c r="E55" s="55">
        <f>SUM(E56+E58)</f>
        <v>350</v>
      </c>
      <c r="F55" s="55">
        <f t="shared" ref="F55:G55" si="28">SUM(F56+F58)</f>
        <v>0</v>
      </c>
      <c r="G55" s="55">
        <f t="shared" si="28"/>
        <v>0</v>
      </c>
    </row>
    <row r="56" spans="1:7" ht="48" thickBot="1">
      <c r="A56" s="43" t="s">
        <v>122</v>
      </c>
      <c r="B56" s="88" t="s">
        <v>175</v>
      </c>
      <c r="C56" s="44" t="s">
        <v>123</v>
      </c>
      <c r="D56" s="44"/>
      <c r="E56" s="59">
        <f>SUM(E57)</f>
        <v>0</v>
      </c>
      <c r="F56" s="59">
        <f t="shared" ref="F56:G56" si="29">SUM(F57)</f>
        <v>0</v>
      </c>
      <c r="G56" s="59">
        <f t="shared" si="29"/>
        <v>0</v>
      </c>
    </row>
    <row r="57" spans="1:7" ht="48" thickBot="1">
      <c r="A57" s="31" t="s">
        <v>37</v>
      </c>
      <c r="B57" s="91">
        <v>502</v>
      </c>
      <c r="C57" s="51" t="s">
        <v>123</v>
      </c>
      <c r="D57" s="51">
        <v>200</v>
      </c>
      <c r="E57" s="63">
        <v>0</v>
      </c>
      <c r="F57" s="63">
        <v>0</v>
      </c>
      <c r="G57" s="63">
        <v>0</v>
      </c>
    </row>
    <row r="58" spans="1:7" ht="63.75" thickBot="1">
      <c r="A58" s="52" t="s">
        <v>192</v>
      </c>
      <c r="B58" s="88" t="s">
        <v>175</v>
      </c>
      <c r="C58" s="44" t="s">
        <v>100</v>
      </c>
      <c r="D58" s="44"/>
      <c r="E58" s="59">
        <f>SUM(E59)</f>
        <v>350</v>
      </c>
      <c r="F58" s="59">
        <f t="shared" ref="F58:G58" si="30">SUM(F59)</f>
        <v>0</v>
      </c>
      <c r="G58" s="59">
        <f t="shared" si="30"/>
        <v>0</v>
      </c>
    </row>
    <row r="59" spans="1:7" ht="48" thickBot="1">
      <c r="A59" s="28" t="s">
        <v>37</v>
      </c>
      <c r="B59" s="87" t="s">
        <v>175</v>
      </c>
      <c r="C59" s="4" t="s">
        <v>100</v>
      </c>
      <c r="D59" s="4">
        <v>200</v>
      </c>
      <c r="E59" s="58">
        <v>350</v>
      </c>
      <c r="F59" s="58">
        <v>0</v>
      </c>
      <c r="G59" s="58">
        <v>0</v>
      </c>
    </row>
    <row r="60" spans="1:7" ht="16.5" thickBot="1">
      <c r="A60" s="10" t="s">
        <v>20</v>
      </c>
      <c r="B60" s="85" t="s">
        <v>176</v>
      </c>
      <c r="C60" s="4"/>
      <c r="D60" s="4"/>
      <c r="E60" s="55">
        <f>SUM(E61+E63+E65+E72)</f>
        <v>1338</v>
      </c>
      <c r="F60" s="55">
        <f t="shared" ref="F60:G60" si="31">SUM(F61+F63+F65+F72)</f>
        <v>150</v>
      </c>
      <c r="G60" s="55">
        <f t="shared" si="31"/>
        <v>150</v>
      </c>
    </row>
    <row r="61" spans="1:7" ht="111" thickBot="1">
      <c r="A61" s="12" t="s">
        <v>151</v>
      </c>
      <c r="B61" s="86" t="s">
        <v>176</v>
      </c>
      <c r="C61" s="18" t="s">
        <v>46</v>
      </c>
      <c r="D61" s="18"/>
      <c r="E61" s="57">
        <f>SUM(E62)</f>
        <v>30</v>
      </c>
      <c r="F61" s="57">
        <f t="shared" ref="F61:G61" si="32">SUM(F62)</f>
        <v>0</v>
      </c>
      <c r="G61" s="57">
        <f t="shared" si="32"/>
        <v>0</v>
      </c>
    </row>
    <row r="62" spans="1:7" ht="126.75" thickBot="1">
      <c r="A62" s="31" t="s">
        <v>34</v>
      </c>
      <c r="B62" s="87" t="s">
        <v>176</v>
      </c>
      <c r="C62" s="4" t="s">
        <v>46</v>
      </c>
      <c r="D62" s="4">
        <v>100</v>
      </c>
      <c r="E62" s="58">
        <v>30</v>
      </c>
      <c r="F62" s="58">
        <v>0</v>
      </c>
      <c r="G62" s="58">
        <v>0</v>
      </c>
    </row>
    <row r="63" spans="1:7" ht="126.75" thickBot="1">
      <c r="A63" s="12" t="s">
        <v>124</v>
      </c>
      <c r="B63" s="86" t="s">
        <v>176</v>
      </c>
      <c r="C63" s="18" t="s">
        <v>123</v>
      </c>
      <c r="D63" s="18"/>
      <c r="E63" s="57">
        <f>SUM(E64)</f>
        <v>50</v>
      </c>
      <c r="F63" s="57">
        <f t="shared" ref="F63:G63" si="33">SUM(F64)</f>
        <v>0</v>
      </c>
      <c r="G63" s="57">
        <f t="shared" si="33"/>
        <v>0</v>
      </c>
    </row>
    <row r="64" spans="1:7" ht="48" thickBot="1">
      <c r="A64" s="28" t="s">
        <v>37</v>
      </c>
      <c r="B64" s="87" t="s">
        <v>176</v>
      </c>
      <c r="C64" s="4" t="s">
        <v>123</v>
      </c>
      <c r="D64" s="4">
        <v>200</v>
      </c>
      <c r="E64" s="58">
        <v>50</v>
      </c>
      <c r="F64" s="58">
        <v>0</v>
      </c>
      <c r="G64" s="58">
        <v>0</v>
      </c>
    </row>
    <row r="65" spans="1:7" ht="111" thickBot="1">
      <c r="A65" s="53" t="s">
        <v>125</v>
      </c>
      <c r="B65" s="92" t="s">
        <v>176</v>
      </c>
      <c r="C65" s="32" t="s">
        <v>47</v>
      </c>
      <c r="D65" s="54"/>
      <c r="E65" s="64">
        <f>SUM(E66+E68+E70)</f>
        <v>1091.3</v>
      </c>
      <c r="F65" s="64">
        <f t="shared" ref="F65:G65" si="34">SUM(F66+F68+F70)</f>
        <v>0</v>
      </c>
      <c r="G65" s="64">
        <f t="shared" si="34"/>
        <v>0</v>
      </c>
    </row>
    <row r="66" spans="1:7" ht="32.25" thickBot="1">
      <c r="A66" s="10" t="s">
        <v>83</v>
      </c>
      <c r="B66" s="85" t="s">
        <v>176</v>
      </c>
      <c r="C66" s="6" t="s">
        <v>84</v>
      </c>
      <c r="D66" s="4"/>
      <c r="E66" s="55">
        <f>SUM(E67)</f>
        <v>760</v>
      </c>
      <c r="F66" s="55">
        <f t="shared" ref="F66:G66" si="35">SUM(F67)</f>
        <v>0</v>
      </c>
      <c r="G66" s="55">
        <f t="shared" si="35"/>
        <v>0</v>
      </c>
    </row>
    <row r="67" spans="1:7" ht="48" thickBot="1">
      <c r="A67" s="28" t="s">
        <v>37</v>
      </c>
      <c r="B67" s="87" t="s">
        <v>176</v>
      </c>
      <c r="C67" s="4" t="s">
        <v>84</v>
      </c>
      <c r="D67" s="4">
        <v>200</v>
      </c>
      <c r="E67" s="58">
        <v>760</v>
      </c>
      <c r="F67" s="58">
        <v>0</v>
      </c>
      <c r="G67" s="58">
        <v>0</v>
      </c>
    </row>
    <row r="68" spans="1:7" ht="32.25" thickBot="1">
      <c r="A68" s="10" t="s">
        <v>101</v>
      </c>
      <c r="B68" s="85" t="s">
        <v>176</v>
      </c>
      <c r="C68" s="6" t="s">
        <v>102</v>
      </c>
      <c r="D68" s="4"/>
      <c r="E68" s="55">
        <f>SUM(E69)</f>
        <v>119.3</v>
      </c>
      <c r="F68" s="55">
        <f t="shared" ref="F68:G68" si="36">SUM(F69)</f>
        <v>0</v>
      </c>
      <c r="G68" s="55">
        <f t="shared" si="36"/>
        <v>0</v>
      </c>
    </row>
    <row r="69" spans="1:7" ht="48" thickBot="1">
      <c r="A69" s="28" t="s">
        <v>37</v>
      </c>
      <c r="B69" s="87" t="s">
        <v>176</v>
      </c>
      <c r="C69" s="4" t="s">
        <v>102</v>
      </c>
      <c r="D69" s="4">
        <v>200</v>
      </c>
      <c r="E69" s="58">
        <v>119.3</v>
      </c>
      <c r="F69" s="58">
        <v>0</v>
      </c>
      <c r="G69" s="58">
        <v>0</v>
      </c>
    </row>
    <row r="70" spans="1:7" ht="48" thickBot="1">
      <c r="A70" s="10" t="s">
        <v>87</v>
      </c>
      <c r="B70" s="85" t="s">
        <v>176</v>
      </c>
      <c r="C70" s="6" t="s">
        <v>48</v>
      </c>
      <c r="D70" s="4"/>
      <c r="E70" s="55">
        <f>SUM(E71)</f>
        <v>212</v>
      </c>
      <c r="F70" s="55">
        <f t="shared" ref="F70:G70" si="37">SUM(F71)</f>
        <v>0</v>
      </c>
      <c r="G70" s="55">
        <f t="shared" si="37"/>
        <v>0</v>
      </c>
    </row>
    <row r="71" spans="1:7" ht="48" thickBot="1">
      <c r="A71" s="28" t="s">
        <v>37</v>
      </c>
      <c r="B71" s="87" t="s">
        <v>176</v>
      </c>
      <c r="C71" s="4" t="s">
        <v>48</v>
      </c>
      <c r="D71" s="4">
        <v>200</v>
      </c>
      <c r="E71" s="58">
        <v>212</v>
      </c>
      <c r="F71" s="58">
        <v>0</v>
      </c>
      <c r="G71" s="58">
        <v>0</v>
      </c>
    </row>
    <row r="72" spans="1:7" ht="63.75" thickBot="1">
      <c r="A72" s="25" t="s">
        <v>119</v>
      </c>
      <c r="B72" s="86" t="s">
        <v>176</v>
      </c>
      <c r="C72" s="18" t="s">
        <v>41</v>
      </c>
      <c r="D72" s="18">
        <v>200</v>
      </c>
      <c r="E72" s="57">
        <f>SUM(E73)</f>
        <v>166.7</v>
      </c>
      <c r="F72" s="57">
        <f t="shared" ref="F72:G72" si="38">SUM(F73)</f>
        <v>150</v>
      </c>
      <c r="G72" s="57">
        <f t="shared" si="38"/>
        <v>150</v>
      </c>
    </row>
    <row r="73" spans="1:7" ht="16.5" thickBot="1">
      <c r="A73" s="28" t="s">
        <v>40</v>
      </c>
      <c r="B73" s="87" t="s">
        <v>176</v>
      </c>
      <c r="C73" s="4" t="s">
        <v>41</v>
      </c>
      <c r="D73" s="4">
        <v>200</v>
      </c>
      <c r="E73" s="58">
        <v>166.7</v>
      </c>
      <c r="F73" s="58">
        <v>150</v>
      </c>
      <c r="G73" s="58">
        <v>150</v>
      </c>
    </row>
    <row r="74" spans="1:7" ht="16.5" thickBot="1">
      <c r="A74" s="10" t="s">
        <v>21</v>
      </c>
      <c r="B74" s="85" t="s">
        <v>177</v>
      </c>
      <c r="C74" s="6"/>
      <c r="D74" s="4"/>
      <c r="E74" s="56">
        <f>SUM(E75)</f>
        <v>30</v>
      </c>
      <c r="F74" s="56">
        <f t="shared" ref="F74:G74" si="39">SUM(F75)</f>
        <v>0</v>
      </c>
      <c r="G74" s="56">
        <f t="shared" si="39"/>
        <v>0</v>
      </c>
    </row>
    <row r="75" spans="1:7" ht="16.5" thickBot="1">
      <c r="A75" s="10" t="s">
        <v>22</v>
      </c>
      <c r="B75" s="85" t="s">
        <v>178</v>
      </c>
      <c r="C75" s="6"/>
      <c r="D75" s="6"/>
      <c r="E75" s="55">
        <f>SUM(E76+E78)</f>
        <v>30</v>
      </c>
      <c r="F75" s="55">
        <f t="shared" ref="F75:G75" si="40">SUM(F76+F78)</f>
        <v>0</v>
      </c>
      <c r="G75" s="55">
        <f t="shared" si="40"/>
        <v>0</v>
      </c>
    </row>
    <row r="76" spans="1:7" ht="126.75" thickBot="1">
      <c r="A76" s="12" t="s">
        <v>126</v>
      </c>
      <c r="B76" s="86" t="s">
        <v>178</v>
      </c>
      <c r="C76" s="18" t="s">
        <v>127</v>
      </c>
      <c r="D76" s="24"/>
      <c r="E76" s="57">
        <f>SUM(E77)</f>
        <v>5</v>
      </c>
      <c r="F76" s="57">
        <f t="shared" ref="F76:G76" si="41">SUM(F77)</f>
        <v>0</v>
      </c>
      <c r="G76" s="57">
        <f t="shared" si="41"/>
        <v>0</v>
      </c>
    </row>
    <row r="77" spans="1:7" ht="48" thickBot="1">
      <c r="A77" s="31" t="s">
        <v>37</v>
      </c>
      <c r="B77" s="87" t="s">
        <v>178</v>
      </c>
      <c r="C77" s="4" t="s">
        <v>127</v>
      </c>
      <c r="D77" s="4">
        <v>200</v>
      </c>
      <c r="E77" s="58">
        <v>5</v>
      </c>
      <c r="F77" s="58">
        <v>0</v>
      </c>
      <c r="G77" s="58">
        <v>0</v>
      </c>
    </row>
    <row r="78" spans="1:7" ht="158.25" thickBot="1">
      <c r="A78" s="12" t="s">
        <v>128</v>
      </c>
      <c r="B78" s="86" t="s">
        <v>178</v>
      </c>
      <c r="C78" s="18" t="s">
        <v>90</v>
      </c>
      <c r="D78" s="24"/>
      <c r="E78" s="57">
        <f>SUM(E79)</f>
        <v>25</v>
      </c>
      <c r="F78" s="57">
        <f t="shared" ref="F78:G78" si="42">SUM(F79)</f>
        <v>0</v>
      </c>
      <c r="G78" s="57">
        <f t="shared" si="42"/>
        <v>0</v>
      </c>
    </row>
    <row r="79" spans="1:7" ht="48" thickBot="1">
      <c r="A79" s="31" t="s">
        <v>37</v>
      </c>
      <c r="B79" s="87" t="s">
        <v>178</v>
      </c>
      <c r="C79" s="4" t="s">
        <v>90</v>
      </c>
      <c r="D79" s="4">
        <v>200</v>
      </c>
      <c r="E79" s="58">
        <v>25</v>
      </c>
      <c r="F79" s="58">
        <v>0</v>
      </c>
      <c r="G79" s="58">
        <v>0</v>
      </c>
    </row>
    <row r="80" spans="1:7" ht="16.5" thickBot="1">
      <c r="A80" s="10" t="s">
        <v>49</v>
      </c>
      <c r="B80" s="85" t="s">
        <v>179</v>
      </c>
      <c r="C80" s="6"/>
      <c r="D80" s="4"/>
      <c r="E80" s="56">
        <f>SUM(E81+E85)</f>
        <v>2743.2</v>
      </c>
      <c r="F80" s="56">
        <f t="shared" ref="F80:G80" si="43">SUM(F81+F85)</f>
        <v>1409.7</v>
      </c>
      <c r="G80" s="56">
        <f t="shared" si="43"/>
        <v>1409.8</v>
      </c>
    </row>
    <row r="81" spans="1:7" ht="16.5" thickBot="1">
      <c r="A81" s="10" t="s">
        <v>24</v>
      </c>
      <c r="B81" s="85" t="s">
        <v>180</v>
      </c>
      <c r="C81" s="6"/>
      <c r="D81" s="4"/>
      <c r="E81" s="55">
        <f>SUM(E82)</f>
        <v>2738.2</v>
      </c>
      <c r="F81" s="55">
        <f t="shared" ref="F81:G81" si="44">SUM(F82)</f>
        <v>1409.7</v>
      </c>
      <c r="G81" s="55">
        <f t="shared" si="44"/>
        <v>1409.8</v>
      </c>
    </row>
    <row r="82" spans="1:7" ht="63.75" thickBot="1">
      <c r="A82" s="25" t="s">
        <v>119</v>
      </c>
      <c r="B82" s="86" t="s">
        <v>180</v>
      </c>
      <c r="C82" s="18" t="s">
        <v>41</v>
      </c>
      <c r="D82" s="18"/>
      <c r="E82" s="57">
        <f>SUM(E83:E84)</f>
        <v>2738.2</v>
      </c>
      <c r="F82" s="57">
        <f t="shared" ref="F82:G82" si="45">SUM(F83:F84)</f>
        <v>1409.7</v>
      </c>
      <c r="G82" s="57">
        <f t="shared" si="45"/>
        <v>1409.8</v>
      </c>
    </row>
    <row r="83" spans="1:7" ht="126.75" thickBot="1">
      <c r="A83" s="28" t="s">
        <v>34</v>
      </c>
      <c r="B83" s="87" t="s">
        <v>180</v>
      </c>
      <c r="C83" s="4" t="s">
        <v>41</v>
      </c>
      <c r="D83" s="4">
        <v>100</v>
      </c>
      <c r="E83" s="58">
        <v>2118.9</v>
      </c>
      <c r="F83" s="58">
        <v>1338.2</v>
      </c>
      <c r="G83" s="58">
        <v>1338.3</v>
      </c>
    </row>
    <row r="84" spans="1:7" ht="48" thickBot="1">
      <c r="A84" s="28" t="s">
        <v>37</v>
      </c>
      <c r="B84" s="87" t="s">
        <v>180</v>
      </c>
      <c r="C84" s="4" t="s">
        <v>41</v>
      </c>
      <c r="D84" s="4">
        <v>200</v>
      </c>
      <c r="E84" s="58">
        <v>619.29999999999995</v>
      </c>
      <c r="F84" s="58">
        <v>71.5</v>
      </c>
      <c r="G84" s="58">
        <v>71.5</v>
      </c>
    </row>
    <row r="85" spans="1:7" ht="31.5">
      <c r="A85" s="42" t="s">
        <v>129</v>
      </c>
      <c r="B85" s="145" t="s">
        <v>181</v>
      </c>
      <c r="C85" s="147"/>
      <c r="D85" s="151"/>
      <c r="E85" s="149">
        <f>SUM(E87)</f>
        <v>5</v>
      </c>
      <c r="F85" s="149">
        <f t="shared" ref="F85:G85" si="46">SUM(F87)</f>
        <v>0</v>
      </c>
      <c r="G85" s="149">
        <f t="shared" si="46"/>
        <v>0</v>
      </c>
    </row>
    <row r="86" spans="1:7" ht="16.5" thickBot="1">
      <c r="A86" s="10" t="s">
        <v>130</v>
      </c>
      <c r="B86" s="146"/>
      <c r="C86" s="148"/>
      <c r="D86" s="152"/>
      <c r="E86" s="150"/>
      <c r="F86" s="150"/>
      <c r="G86" s="150"/>
    </row>
    <row r="87" spans="1:7" ht="158.25" thickBot="1">
      <c r="A87" s="25" t="s">
        <v>193</v>
      </c>
      <c r="B87" s="86" t="s">
        <v>181</v>
      </c>
      <c r="C87" s="18" t="s">
        <v>131</v>
      </c>
      <c r="D87" s="18"/>
      <c r="E87" s="57">
        <f>SUM(E88)</f>
        <v>5</v>
      </c>
      <c r="F87" s="57">
        <f t="shared" ref="F87:G87" si="47">SUM(F88)</f>
        <v>0</v>
      </c>
      <c r="G87" s="57">
        <f t="shared" si="47"/>
        <v>0</v>
      </c>
    </row>
    <row r="88" spans="1:7" ht="48" thickBot="1">
      <c r="A88" s="28" t="s">
        <v>37</v>
      </c>
      <c r="B88" s="87" t="s">
        <v>181</v>
      </c>
      <c r="C88" s="4" t="s">
        <v>131</v>
      </c>
      <c r="D88" s="4">
        <v>200</v>
      </c>
      <c r="E88" s="58">
        <v>5</v>
      </c>
      <c r="F88" s="58">
        <v>0</v>
      </c>
      <c r="G88" s="58">
        <v>0</v>
      </c>
    </row>
    <row r="89" spans="1:7" ht="16.5" thickBot="1">
      <c r="A89" s="10" t="s">
        <v>115</v>
      </c>
      <c r="B89" s="85">
        <v>1000</v>
      </c>
      <c r="C89" s="6"/>
      <c r="D89" s="6"/>
      <c r="E89" s="56">
        <f>SUM(E90)</f>
        <v>12</v>
      </c>
      <c r="F89" s="56">
        <f t="shared" ref="F89:G89" si="48">SUM(F90)</f>
        <v>12</v>
      </c>
      <c r="G89" s="56">
        <f t="shared" si="48"/>
        <v>12</v>
      </c>
    </row>
    <row r="90" spans="1:7" ht="16.5" thickBot="1">
      <c r="A90" s="21" t="s">
        <v>116</v>
      </c>
      <c r="B90" s="85">
        <v>1001</v>
      </c>
      <c r="C90" s="6"/>
      <c r="D90" s="6"/>
      <c r="E90" s="55">
        <f>SUM(E91)</f>
        <v>12</v>
      </c>
      <c r="F90" s="55">
        <f t="shared" ref="F90:G90" si="49">SUM(F91)</f>
        <v>12</v>
      </c>
      <c r="G90" s="55">
        <f t="shared" si="49"/>
        <v>12</v>
      </c>
    </row>
    <row r="91" spans="1:7" ht="63.75" thickBot="1">
      <c r="A91" s="25" t="s">
        <v>119</v>
      </c>
      <c r="B91" s="86">
        <v>1001</v>
      </c>
      <c r="C91" s="18" t="s">
        <v>41</v>
      </c>
      <c r="D91" s="18"/>
      <c r="E91" s="57">
        <f>SUM(E92)</f>
        <v>12</v>
      </c>
      <c r="F91" s="57">
        <f t="shared" ref="F91:G91" si="50">SUM(F92)</f>
        <v>12</v>
      </c>
      <c r="G91" s="57">
        <f t="shared" si="50"/>
        <v>12</v>
      </c>
    </row>
    <row r="92" spans="1:7" ht="32.25" thickBot="1">
      <c r="A92" s="20" t="s">
        <v>132</v>
      </c>
      <c r="B92" s="87">
        <v>1001</v>
      </c>
      <c r="C92" s="4" t="s">
        <v>41</v>
      </c>
      <c r="D92" s="4">
        <v>300</v>
      </c>
      <c r="E92" s="58">
        <v>12</v>
      </c>
      <c r="F92" s="58">
        <v>12</v>
      </c>
      <c r="G92" s="58">
        <v>12</v>
      </c>
    </row>
    <row r="93" spans="1:7" ht="16.5" thickBot="1">
      <c r="A93" s="10" t="s">
        <v>25</v>
      </c>
      <c r="B93" s="85">
        <v>1100</v>
      </c>
      <c r="C93" s="6"/>
      <c r="D93" s="6"/>
      <c r="E93" s="56">
        <f>SUM(E95)</f>
        <v>20</v>
      </c>
      <c r="F93" s="56">
        <f t="shared" ref="F93:G93" si="51">SUM(F95)</f>
        <v>0</v>
      </c>
      <c r="G93" s="56">
        <f t="shared" si="51"/>
        <v>0</v>
      </c>
    </row>
    <row r="94" spans="1:7" ht="32.25" thickBot="1">
      <c r="A94" s="10" t="s">
        <v>26</v>
      </c>
      <c r="B94" s="85">
        <v>1105</v>
      </c>
      <c r="C94" s="6"/>
      <c r="D94" s="6"/>
      <c r="E94" s="55"/>
      <c r="F94" s="55"/>
      <c r="G94" s="55"/>
    </row>
    <row r="95" spans="1:7" ht="63.75" thickBot="1">
      <c r="A95" s="25" t="s">
        <v>119</v>
      </c>
      <c r="B95" s="86">
        <v>1105</v>
      </c>
      <c r="C95" s="18" t="s">
        <v>41</v>
      </c>
      <c r="D95" s="18"/>
      <c r="E95" s="57">
        <f>SUM(E96)</f>
        <v>20</v>
      </c>
      <c r="F95" s="57">
        <f t="shared" ref="F95:G95" si="52">SUM(F96)</f>
        <v>0</v>
      </c>
      <c r="G95" s="57">
        <f t="shared" si="52"/>
        <v>0</v>
      </c>
    </row>
    <row r="96" spans="1:7" ht="48" thickBot="1">
      <c r="A96" s="28" t="s">
        <v>37</v>
      </c>
      <c r="B96" s="87">
        <v>1105</v>
      </c>
      <c r="C96" s="4" t="s">
        <v>41</v>
      </c>
      <c r="D96" s="4">
        <v>200</v>
      </c>
      <c r="E96" s="58">
        <v>20</v>
      </c>
      <c r="F96" s="58">
        <v>0</v>
      </c>
      <c r="G96" s="58">
        <v>0</v>
      </c>
    </row>
    <row r="97" spans="1:7" ht="16.5" thickBot="1">
      <c r="A97" s="10" t="s">
        <v>27</v>
      </c>
      <c r="B97" s="85">
        <v>1200</v>
      </c>
      <c r="C97" s="6"/>
      <c r="D97" s="6"/>
      <c r="E97" s="56">
        <f>SUM(E98)</f>
        <v>20</v>
      </c>
      <c r="F97" s="56">
        <f t="shared" ref="F97:G97" si="53">SUM(F98)</f>
        <v>0</v>
      </c>
      <c r="G97" s="56">
        <f t="shared" si="53"/>
        <v>0</v>
      </c>
    </row>
    <row r="98" spans="1:7" ht="32.25" thickBot="1">
      <c r="A98" s="10" t="s">
        <v>28</v>
      </c>
      <c r="B98" s="85">
        <v>1204</v>
      </c>
      <c r="C98" s="6"/>
      <c r="D98" s="6"/>
      <c r="E98" s="55">
        <f>SUM(E99)</f>
        <v>20</v>
      </c>
      <c r="F98" s="55">
        <f t="shared" ref="F98:G98" si="54">SUM(F99)</f>
        <v>0</v>
      </c>
      <c r="G98" s="55">
        <f t="shared" si="54"/>
        <v>0</v>
      </c>
    </row>
    <row r="99" spans="1:7" ht="63.75" thickBot="1">
      <c r="A99" s="25" t="s">
        <v>119</v>
      </c>
      <c r="B99" s="86">
        <v>1204</v>
      </c>
      <c r="C99" s="18" t="s">
        <v>41</v>
      </c>
      <c r="D99" s="18"/>
      <c r="E99" s="57">
        <f>SUM(E100)</f>
        <v>20</v>
      </c>
      <c r="F99" s="57">
        <f t="shared" ref="F99:G99" si="55">SUM(F100)</f>
        <v>0</v>
      </c>
      <c r="G99" s="57">
        <f t="shared" si="55"/>
        <v>0</v>
      </c>
    </row>
    <row r="100" spans="1:7" ht="48" thickBot="1">
      <c r="A100" s="28" t="s">
        <v>37</v>
      </c>
      <c r="B100" s="87">
        <v>1204</v>
      </c>
      <c r="C100" s="4" t="s">
        <v>41</v>
      </c>
      <c r="D100" s="4">
        <v>200</v>
      </c>
      <c r="E100" s="58">
        <v>20</v>
      </c>
      <c r="F100" s="58">
        <v>0</v>
      </c>
      <c r="G100" s="58">
        <v>0</v>
      </c>
    </row>
    <row r="101" spans="1:7" ht="16.5" thickBot="1">
      <c r="A101" s="10" t="s">
        <v>50</v>
      </c>
      <c r="B101" s="85"/>
      <c r="C101" s="6"/>
      <c r="D101" s="6"/>
      <c r="E101" s="57">
        <f>SUM(E10+E31+E36+E46+E54+E74+E80+E89+E93+E97)</f>
        <v>10062</v>
      </c>
      <c r="F101" s="57">
        <f t="shared" ref="F101:G101" si="56">SUM(F10+F31+F36+F46+F54+F74+F80+F89+F93+F97)</f>
        <v>5526.7</v>
      </c>
      <c r="G101" s="57">
        <f t="shared" si="56"/>
        <v>5632.3</v>
      </c>
    </row>
  </sheetData>
  <mergeCells count="18">
    <mergeCell ref="F18:F19"/>
    <mergeCell ref="G18:G19"/>
    <mergeCell ref="G85:G86"/>
    <mergeCell ref="B85:B86"/>
    <mergeCell ref="C85:C86"/>
    <mergeCell ref="D85:D86"/>
    <mergeCell ref="E85:E86"/>
    <mergeCell ref="F85:F86"/>
    <mergeCell ref="A18:A19"/>
    <mergeCell ref="B18:B19"/>
    <mergeCell ref="C18:C19"/>
    <mergeCell ref="D18:D19"/>
    <mergeCell ref="E18:E19"/>
    <mergeCell ref="A5:F5"/>
    <mergeCell ref="A4:G4"/>
    <mergeCell ref="A2:G2"/>
    <mergeCell ref="C7:C8"/>
    <mergeCell ref="E7:G7"/>
  </mergeCells>
  <pageMargins left="0" right="0" top="0" bottom="0" header="0.31496062992125984" footer="0.31496062992125984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101"/>
  <sheetViews>
    <sheetView topLeftCell="A76" workbookViewId="0">
      <selection activeCell="D78" sqref="D78"/>
    </sheetView>
  </sheetViews>
  <sheetFormatPr defaultRowHeight="15"/>
  <cols>
    <col min="1" max="1" width="36.85546875" customWidth="1"/>
    <col min="2" max="2" width="17.7109375" style="94" customWidth="1"/>
    <col min="3" max="3" width="14.85546875" customWidth="1"/>
    <col min="4" max="4" width="19.5703125" customWidth="1"/>
    <col min="5" max="5" width="12.28515625" style="22" customWidth="1"/>
    <col min="6" max="6" width="13" customWidth="1"/>
    <col min="7" max="7" width="18.28515625" customWidth="1"/>
    <col min="8" max="8" width="13.7109375" customWidth="1"/>
  </cols>
  <sheetData>
    <row r="2" spans="1:11" ht="101.25" customHeight="1">
      <c r="A2" s="134" t="s">
        <v>183</v>
      </c>
      <c r="B2" s="134"/>
      <c r="C2" s="134"/>
      <c r="D2" s="134"/>
      <c r="E2" s="134"/>
      <c r="F2" s="134"/>
      <c r="G2" s="134"/>
      <c r="H2" s="134"/>
      <c r="I2" s="98"/>
      <c r="J2" s="98"/>
      <c r="K2" s="98"/>
    </row>
    <row r="4" spans="1:11" ht="58.5" customHeight="1">
      <c r="A4" s="137" t="s">
        <v>82</v>
      </c>
      <c r="B4" s="137"/>
      <c r="C4" s="137"/>
      <c r="D4" s="137"/>
      <c r="E4" s="137"/>
      <c r="F4" s="137"/>
      <c r="G4" s="137"/>
      <c r="H4" s="137"/>
      <c r="I4" s="97"/>
      <c r="J4" s="97"/>
      <c r="K4" s="97"/>
    </row>
    <row r="5" spans="1:11" ht="15.75" customHeight="1" thickBot="1">
      <c r="G5" s="81" t="s">
        <v>30</v>
      </c>
      <c r="H5" s="81"/>
    </row>
    <row r="6" spans="1:11" ht="15.75" thickBot="1"/>
    <row r="7" spans="1:11" ht="48.75" customHeight="1" thickBot="1">
      <c r="A7" s="153" t="s">
        <v>1</v>
      </c>
      <c r="B7" s="153" t="s">
        <v>182</v>
      </c>
      <c r="C7" s="155" t="s">
        <v>0</v>
      </c>
      <c r="D7" s="153" t="s">
        <v>31</v>
      </c>
      <c r="E7" s="153" t="s">
        <v>32</v>
      </c>
      <c r="F7" s="140" t="s">
        <v>2</v>
      </c>
      <c r="G7" s="141"/>
      <c r="H7" s="142"/>
    </row>
    <row r="8" spans="1:11" ht="37.5" customHeight="1" thickBot="1">
      <c r="A8" s="154"/>
      <c r="B8" s="154"/>
      <c r="C8" s="156"/>
      <c r="D8" s="154"/>
      <c r="E8" s="154"/>
      <c r="F8" s="36">
        <v>2023</v>
      </c>
      <c r="G8" s="36">
        <v>2024</v>
      </c>
      <c r="H8" s="36">
        <v>2025</v>
      </c>
    </row>
    <row r="9" spans="1:11" ht="16.5" thickBot="1">
      <c r="A9" s="79">
        <v>1</v>
      </c>
      <c r="B9" s="93">
        <v>2</v>
      </c>
      <c r="C9" s="79">
        <v>3</v>
      </c>
      <c r="D9" s="4">
        <v>4</v>
      </c>
      <c r="E9" s="79">
        <v>5</v>
      </c>
      <c r="F9" s="4">
        <v>6</v>
      </c>
      <c r="G9" s="79">
        <v>7</v>
      </c>
      <c r="H9" s="4">
        <v>8</v>
      </c>
    </row>
    <row r="10" spans="1:11" ht="16.5" thickBot="1">
      <c r="A10" s="80" t="s">
        <v>5</v>
      </c>
      <c r="B10" s="95">
        <v>951</v>
      </c>
      <c r="C10" s="85" t="s">
        <v>160</v>
      </c>
      <c r="D10" s="6"/>
      <c r="E10" s="6"/>
      <c r="F10" s="56">
        <f>SUM(F11+F14+F18+F22+F25)</f>
        <v>3772.2999999999997</v>
      </c>
      <c r="G10" s="56">
        <f t="shared" ref="G10:H10" si="0">SUM(G11+G14+G18+G22+G25)</f>
        <v>2173.9999999999995</v>
      </c>
      <c r="H10" s="56">
        <f t="shared" si="0"/>
        <v>2198.6</v>
      </c>
    </row>
    <row r="11" spans="1:11" ht="48" thickBot="1">
      <c r="A11" s="25" t="s">
        <v>33</v>
      </c>
      <c r="B11" s="96">
        <v>951</v>
      </c>
      <c r="C11" s="86" t="s">
        <v>161</v>
      </c>
      <c r="D11" s="18"/>
      <c r="E11" s="18"/>
      <c r="F11" s="55">
        <f>SUM(F12)</f>
        <v>826.3</v>
      </c>
      <c r="G11" s="55">
        <f t="shared" ref="G11:H12" si="1">SUM(G12)</f>
        <v>377.6</v>
      </c>
      <c r="H11" s="55">
        <f t="shared" si="1"/>
        <v>390.6</v>
      </c>
    </row>
    <row r="12" spans="1:11" ht="79.5" thickBot="1">
      <c r="A12" s="25" t="s">
        <v>118</v>
      </c>
      <c r="B12" s="95">
        <v>951</v>
      </c>
      <c r="C12" s="86" t="s">
        <v>161</v>
      </c>
      <c r="D12" s="18" t="s">
        <v>35</v>
      </c>
      <c r="E12" s="18"/>
      <c r="F12" s="57">
        <f>SUM(F13)</f>
        <v>826.3</v>
      </c>
      <c r="G12" s="57">
        <f t="shared" si="1"/>
        <v>377.6</v>
      </c>
      <c r="H12" s="57">
        <f t="shared" si="1"/>
        <v>390.6</v>
      </c>
    </row>
    <row r="13" spans="1:11" ht="126.75" thickBot="1">
      <c r="A13" s="28" t="s">
        <v>34</v>
      </c>
      <c r="B13" s="96">
        <v>951</v>
      </c>
      <c r="C13" s="87" t="s">
        <v>161</v>
      </c>
      <c r="D13" s="4" t="s">
        <v>35</v>
      </c>
      <c r="E13" s="4">
        <v>100</v>
      </c>
      <c r="F13" s="58">
        <v>826.3</v>
      </c>
      <c r="G13" s="58">
        <v>377.6</v>
      </c>
      <c r="H13" s="58">
        <v>390.6</v>
      </c>
    </row>
    <row r="14" spans="1:11" ht="79.5" thickBot="1">
      <c r="A14" s="25" t="s">
        <v>36</v>
      </c>
      <c r="B14" s="95">
        <v>951</v>
      </c>
      <c r="C14" s="86" t="s">
        <v>162</v>
      </c>
      <c r="D14" s="18"/>
      <c r="E14" s="18"/>
      <c r="F14" s="57">
        <f>SUM(F15)</f>
        <v>2786.8999999999996</v>
      </c>
      <c r="G14" s="57">
        <f t="shared" ref="G14:H14" si="2">SUM(G15)</f>
        <v>1506.1999999999998</v>
      </c>
      <c r="H14" s="57">
        <f t="shared" si="2"/>
        <v>1416.3999999999999</v>
      </c>
    </row>
    <row r="15" spans="1:11" ht="79.5" thickBot="1">
      <c r="A15" s="25" t="s">
        <v>118</v>
      </c>
      <c r="B15" s="96">
        <v>951</v>
      </c>
      <c r="C15" s="86" t="s">
        <v>162</v>
      </c>
      <c r="D15" s="18" t="s">
        <v>35</v>
      </c>
      <c r="E15" s="18"/>
      <c r="F15" s="58">
        <f>SUM(F16:F17)</f>
        <v>2786.8999999999996</v>
      </c>
      <c r="G15" s="58">
        <f t="shared" ref="G15:H15" si="3">SUM(G16:G17)</f>
        <v>1506.1999999999998</v>
      </c>
      <c r="H15" s="58">
        <f t="shared" si="3"/>
        <v>1416.3999999999999</v>
      </c>
    </row>
    <row r="16" spans="1:11" ht="126.75" thickBot="1">
      <c r="A16" s="28" t="s">
        <v>34</v>
      </c>
      <c r="B16" s="95">
        <v>951</v>
      </c>
      <c r="C16" s="87" t="s">
        <v>162</v>
      </c>
      <c r="D16" s="4" t="s">
        <v>35</v>
      </c>
      <c r="E16" s="4">
        <v>100</v>
      </c>
      <c r="F16" s="58">
        <v>2134.6</v>
      </c>
      <c r="G16" s="58">
        <v>1136.8</v>
      </c>
      <c r="H16" s="58">
        <v>1058.5999999999999</v>
      </c>
    </row>
    <row r="17" spans="1:8" ht="48" thickBot="1">
      <c r="A17" s="28" t="s">
        <v>37</v>
      </c>
      <c r="B17" s="96">
        <v>951</v>
      </c>
      <c r="C17" s="87" t="s">
        <v>162</v>
      </c>
      <c r="D17" s="4" t="s">
        <v>35</v>
      </c>
      <c r="E17" s="4">
        <v>200</v>
      </c>
      <c r="F17" s="58">
        <v>652.29999999999995</v>
      </c>
      <c r="G17" s="58">
        <v>369.4</v>
      </c>
      <c r="H17" s="58">
        <v>357.8</v>
      </c>
    </row>
    <row r="18" spans="1:8" ht="16.5" thickBot="1">
      <c r="A18" s="143" t="s">
        <v>39</v>
      </c>
      <c r="B18" s="95">
        <v>951</v>
      </c>
      <c r="C18" s="145" t="s">
        <v>163</v>
      </c>
      <c r="D18" s="147"/>
      <c r="E18" s="147"/>
      <c r="F18" s="149">
        <f>SUM(F20)</f>
        <v>43</v>
      </c>
      <c r="G18" s="149">
        <f t="shared" ref="G18:H18" si="4">SUM(G20)</f>
        <v>43</v>
      </c>
      <c r="H18" s="149">
        <f t="shared" si="4"/>
        <v>7</v>
      </c>
    </row>
    <row r="19" spans="1:8" ht="16.5" thickBot="1">
      <c r="A19" s="144"/>
      <c r="B19" s="96">
        <v>951</v>
      </c>
      <c r="C19" s="146"/>
      <c r="D19" s="148"/>
      <c r="E19" s="148"/>
      <c r="F19" s="150"/>
      <c r="G19" s="150"/>
      <c r="H19" s="150"/>
    </row>
    <row r="20" spans="1:8" ht="63.75" thickBot="1">
      <c r="A20" s="25" t="s">
        <v>119</v>
      </c>
      <c r="B20" s="95">
        <v>951</v>
      </c>
      <c r="C20" s="86" t="s">
        <v>163</v>
      </c>
      <c r="D20" s="18" t="s">
        <v>41</v>
      </c>
      <c r="E20" s="18"/>
      <c r="F20" s="57">
        <f>SUM(F21)</f>
        <v>43</v>
      </c>
      <c r="G20" s="57">
        <f t="shared" ref="G20:H20" si="5">SUM(G21)</f>
        <v>43</v>
      </c>
      <c r="H20" s="57">
        <f t="shared" si="5"/>
        <v>7</v>
      </c>
    </row>
    <row r="21" spans="1:8" ht="16.5" thickBot="1">
      <c r="A21" s="28" t="s">
        <v>40</v>
      </c>
      <c r="B21" s="96">
        <v>951</v>
      </c>
      <c r="C21" s="87" t="s">
        <v>163</v>
      </c>
      <c r="D21" s="4" t="s">
        <v>41</v>
      </c>
      <c r="E21" s="4">
        <v>500</v>
      </c>
      <c r="F21" s="58">
        <v>43</v>
      </c>
      <c r="G21" s="58">
        <v>43</v>
      </c>
      <c r="H21" s="58">
        <v>7</v>
      </c>
    </row>
    <row r="22" spans="1:8" ht="16.5" thickBot="1">
      <c r="A22" s="80" t="s">
        <v>9</v>
      </c>
      <c r="B22" s="95">
        <v>951</v>
      </c>
      <c r="C22" s="85" t="s">
        <v>164</v>
      </c>
      <c r="D22" s="6"/>
      <c r="E22" s="6"/>
      <c r="F22" s="55">
        <f>SUM(F23)</f>
        <v>10</v>
      </c>
      <c r="G22" s="55">
        <f t="shared" ref="G22:H23" si="6">SUM(G23)</f>
        <v>10</v>
      </c>
      <c r="H22" s="55">
        <f t="shared" si="6"/>
        <v>10</v>
      </c>
    </row>
    <row r="23" spans="1:8" ht="63.75" thickBot="1">
      <c r="A23" s="25" t="s">
        <v>119</v>
      </c>
      <c r="B23" s="96">
        <v>951</v>
      </c>
      <c r="C23" s="86" t="s">
        <v>164</v>
      </c>
      <c r="D23" s="18" t="s">
        <v>41</v>
      </c>
      <c r="E23" s="18"/>
      <c r="F23" s="57">
        <f>SUM(F24)</f>
        <v>10</v>
      </c>
      <c r="G23" s="57">
        <f t="shared" si="6"/>
        <v>10</v>
      </c>
      <c r="H23" s="57">
        <f t="shared" si="6"/>
        <v>10</v>
      </c>
    </row>
    <row r="24" spans="1:8" ht="16.5" thickBot="1">
      <c r="A24" s="28" t="s">
        <v>38</v>
      </c>
      <c r="B24" s="95">
        <v>951</v>
      </c>
      <c r="C24" s="87" t="s">
        <v>164</v>
      </c>
      <c r="D24" s="4" t="s">
        <v>41</v>
      </c>
      <c r="E24" s="4">
        <v>800</v>
      </c>
      <c r="F24" s="58">
        <v>10</v>
      </c>
      <c r="G24" s="58">
        <v>10</v>
      </c>
      <c r="H24" s="58">
        <v>10</v>
      </c>
    </row>
    <row r="25" spans="1:8" ht="32.25" thickBot="1">
      <c r="A25" s="80" t="s">
        <v>10</v>
      </c>
      <c r="B25" s="96">
        <v>951</v>
      </c>
      <c r="C25" s="85" t="s">
        <v>165</v>
      </c>
      <c r="D25" s="6"/>
      <c r="E25" s="6"/>
      <c r="F25" s="55">
        <f>SUM(F26+F28)</f>
        <v>106.1</v>
      </c>
      <c r="G25" s="55">
        <f t="shared" ref="G25:H25" si="7">SUM(G26+G28)</f>
        <v>237.2</v>
      </c>
      <c r="H25" s="55">
        <f t="shared" si="7"/>
        <v>374.6</v>
      </c>
    </row>
    <row r="26" spans="1:8" ht="95.25" thickBot="1">
      <c r="A26" s="25" t="s">
        <v>189</v>
      </c>
      <c r="B26" s="95">
        <v>951</v>
      </c>
      <c r="C26" s="86" t="s">
        <v>165</v>
      </c>
      <c r="D26" s="18" t="s">
        <v>120</v>
      </c>
      <c r="E26" s="18"/>
      <c r="F26" s="57">
        <f>SUM(F27)</f>
        <v>1</v>
      </c>
      <c r="G26" s="57">
        <f t="shared" ref="G26:H26" si="8">SUM(G27)</f>
        <v>1</v>
      </c>
      <c r="H26" s="57">
        <f t="shared" si="8"/>
        <v>1</v>
      </c>
    </row>
    <row r="27" spans="1:8" ht="48" thickBot="1">
      <c r="A27" s="28" t="s">
        <v>37</v>
      </c>
      <c r="B27" s="96">
        <v>951</v>
      </c>
      <c r="C27" s="87" t="s">
        <v>165</v>
      </c>
      <c r="D27" s="4" t="s">
        <v>120</v>
      </c>
      <c r="E27" s="4">
        <v>200</v>
      </c>
      <c r="F27" s="58">
        <v>1</v>
      </c>
      <c r="G27" s="58">
        <v>1</v>
      </c>
      <c r="H27" s="58">
        <v>1</v>
      </c>
    </row>
    <row r="28" spans="1:8" ht="63.75" thickBot="1">
      <c r="A28" s="25" t="s">
        <v>119</v>
      </c>
      <c r="B28" s="95">
        <v>951</v>
      </c>
      <c r="C28" s="86" t="s">
        <v>165</v>
      </c>
      <c r="D28" s="18" t="s">
        <v>99</v>
      </c>
      <c r="E28" s="18"/>
      <c r="F28" s="57">
        <f>SUM(F29:F30)</f>
        <v>105.1</v>
      </c>
      <c r="G28" s="57">
        <f t="shared" ref="G28:H28" si="9">SUM(G29:G30)</f>
        <v>236.2</v>
      </c>
      <c r="H28" s="57">
        <f t="shared" si="9"/>
        <v>373.6</v>
      </c>
    </row>
    <row r="29" spans="1:8" ht="48" thickBot="1">
      <c r="A29" s="28" t="s">
        <v>37</v>
      </c>
      <c r="B29" s="96">
        <v>951</v>
      </c>
      <c r="C29" s="87" t="s">
        <v>165</v>
      </c>
      <c r="D29" s="4" t="s">
        <v>41</v>
      </c>
      <c r="E29" s="4">
        <v>200</v>
      </c>
      <c r="F29" s="58">
        <v>8.1</v>
      </c>
      <c r="G29" s="58">
        <v>8</v>
      </c>
      <c r="H29" s="58">
        <v>6</v>
      </c>
    </row>
    <row r="30" spans="1:8" ht="16.5" thickBot="1">
      <c r="A30" s="28" t="s">
        <v>38</v>
      </c>
      <c r="B30" s="95">
        <v>951</v>
      </c>
      <c r="C30" s="87" t="s">
        <v>165</v>
      </c>
      <c r="D30" s="4" t="s">
        <v>41</v>
      </c>
      <c r="E30" s="4">
        <v>800</v>
      </c>
      <c r="F30" s="58">
        <v>97</v>
      </c>
      <c r="G30" s="58">
        <v>228.2</v>
      </c>
      <c r="H30" s="58">
        <v>367.6</v>
      </c>
    </row>
    <row r="31" spans="1:8" ht="16.5" thickBot="1">
      <c r="A31" s="80" t="s">
        <v>11</v>
      </c>
      <c r="B31" s="96">
        <v>951</v>
      </c>
      <c r="C31" s="85" t="s">
        <v>166</v>
      </c>
      <c r="D31" s="6"/>
      <c r="E31" s="6"/>
      <c r="F31" s="56">
        <f>SUM(F32)</f>
        <v>107</v>
      </c>
      <c r="G31" s="56">
        <f t="shared" ref="G31:H32" si="10">SUM(G32)</f>
        <v>111.9</v>
      </c>
      <c r="H31" s="56">
        <f t="shared" si="10"/>
        <v>115.9</v>
      </c>
    </row>
    <row r="32" spans="1:8" ht="32.25" thickBot="1">
      <c r="A32" s="80" t="s">
        <v>12</v>
      </c>
      <c r="B32" s="95">
        <v>951</v>
      </c>
      <c r="C32" s="85" t="s">
        <v>167</v>
      </c>
      <c r="D32" s="6"/>
      <c r="E32" s="6"/>
      <c r="F32" s="55">
        <f>SUM(F33)</f>
        <v>107</v>
      </c>
      <c r="G32" s="55">
        <f t="shared" si="10"/>
        <v>111.9</v>
      </c>
      <c r="H32" s="55">
        <f t="shared" si="10"/>
        <v>115.9</v>
      </c>
    </row>
    <row r="33" spans="1:8" ht="63.75" thickBot="1">
      <c r="A33" s="25" t="s">
        <v>119</v>
      </c>
      <c r="B33" s="96">
        <v>951</v>
      </c>
      <c r="C33" s="86" t="s">
        <v>167</v>
      </c>
      <c r="D33" s="18" t="s">
        <v>99</v>
      </c>
      <c r="E33" s="18"/>
      <c r="F33" s="57">
        <f>SUM(F34:F35)</f>
        <v>107</v>
      </c>
      <c r="G33" s="57">
        <f t="shared" ref="G33:H33" si="11">SUM(G34:G35)</f>
        <v>111.9</v>
      </c>
      <c r="H33" s="57">
        <f t="shared" si="11"/>
        <v>115.9</v>
      </c>
    </row>
    <row r="34" spans="1:8" ht="126.75" thickBot="1">
      <c r="A34" s="28" t="s">
        <v>34</v>
      </c>
      <c r="B34" s="95">
        <v>951</v>
      </c>
      <c r="C34" s="87" t="s">
        <v>167</v>
      </c>
      <c r="D34" s="4" t="s">
        <v>41</v>
      </c>
      <c r="E34" s="4">
        <v>100</v>
      </c>
      <c r="F34" s="58">
        <v>82.8</v>
      </c>
      <c r="G34" s="58">
        <v>82.8</v>
      </c>
      <c r="H34" s="58">
        <v>82.8</v>
      </c>
    </row>
    <row r="35" spans="1:8" ht="48" thickBot="1">
      <c r="A35" s="28" t="s">
        <v>37</v>
      </c>
      <c r="B35" s="96">
        <v>951</v>
      </c>
      <c r="C35" s="87" t="s">
        <v>167</v>
      </c>
      <c r="D35" s="4" t="s">
        <v>41</v>
      </c>
      <c r="E35" s="4">
        <v>200</v>
      </c>
      <c r="F35" s="58">
        <v>24.2</v>
      </c>
      <c r="G35" s="58">
        <v>29.1</v>
      </c>
      <c r="H35" s="58">
        <v>33.1</v>
      </c>
    </row>
    <row r="36" spans="1:8" ht="48" thickBot="1">
      <c r="A36" s="80" t="s">
        <v>13</v>
      </c>
      <c r="B36" s="95">
        <v>951</v>
      </c>
      <c r="C36" s="85" t="s">
        <v>168</v>
      </c>
      <c r="D36" s="6"/>
      <c r="E36" s="6"/>
      <c r="F36" s="56">
        <f>SUM(F37+F42)</f>
        <v>107.5</v>
      </c>
      <c r="G36" s="56">
        <f t="shared" ref="G36:H36" si="12">SUM(G37+G42)</f>
        <v>91</v>
      </c>
      <c r="H36" s="56">
        <f t="shared" si="12"/>
        <v>91</v>
      </c>
    </row>
    <row r="37" spans="1:8" ht="63.75" thickBot="1">
      <c r="A37" s="80" t="s">
        <v>42</v>
      </c>
      <c r="B37" s="96">
        <v>951</v>
      </c>
      <c r="C37" s="85" t="s">
        <v>169</v>
      </c>
      <c r="D37" s="6"/>
      <c r="E37" s="6"/>
      <c r="F37" s="55">
        <f>SUM(F38+F40)</f>
        <v>106.5</v>
      </c>
      <c r="G37" s="55">
        <f t="shared" ref="G37:H37" si="13">SUM(G38+G40)</f>
        <v>90</v>
      </c>
      <c r="H37" s="55">
        <f t="shared" si="13"/>
        <v>90</v>
      </c>
    </row>
    <row r="38" spans="1:8" ht="95.25" thickBot="1">
      <c r="A38" s="43" t="s">
        <v>190</v>
      </c>
      <c r="B38" s="95">
        <v>951</v>
      </c>
      <c r="C38" s="88" t="s">
        <v>169</v>
      </c>
      <c r="D38" s="44" t="s">
        <v>43</v>
      </c>
      <c r="E38" s="44"/>
      <c r="F38" s="59">
        <f>SUM(F39)</f>
        <v>90</v>
      </c>
      <c r="G38" s="59">
        <f t="shared" ref="G38:H38" si="14">SUM(G39)</f>
        <v>90</v>
      </c>
      <c r="H38" s="59">
        <f t="shared" si="14"/>
        <v>90</v>
      </c>
    </row>
    <row r="39" spans="1:8" ht="48" thickBot="1">
      <c r="A39" s="31" t="s">
        <v>37</v>
      </c>
      <c r="B39" s="96">
        <v>951</v>
      </c>
      <c r="C39" s="87" t="s">
        <v>169</v>
      </c>
      <c r="D39" s="4" t="s">
        <v>43</v>
      </c>
      <c r="E39" s="4">
        <v>200</v>
      </c>
      <c r="F39" s="58">
        <v>90</v>
      </c>
      <c r="G39" s="58">
        <v>90</v>
      </c>
      <c r="H39" s="58">
        <v>90</v>
      </c>
    </row>
    <row r="40" spans="1:8" ht="63.75" thickBot="1">
      <c r="A40" s="45" t="s">
        <v>119</v>
      </c>
      <c r="B40" s="95">
        <v>951</v>
      </c>
      <c r="C40" s="89" t="s">
        <v>169</v>
      </c>
      <c r="D40" s="46" t="s">
        <v>41</v>
      </c>
      <c r="E40" s="46"/>
      <c r="F40" s="60">
        <f>SUM(F41)</f>
        <v>16.5</v>
      </c>
      <c r="G40" s="60">
        <f t="shared" ref="G40:H40" si="15">SUM(G41)</f>
        <v>0</v>
      </c>
      <c r="H40" s="60">
        <f t="shared" si="15"/>
        <v>0</v>
      </c>
    </row>
    <row r="41" spans="1:8" ht="16.5" thickBot="1">
      <c r="A41" s="48" t="s">
        <v>40</v>
      </c>
      <c r="B41" s="96">
        <v>951</v>
      </c>
      <c r="C41" s="90" t="s">
        <v>169</v>
      </c>
      <c r="D41" s="47" t="s">
        <v>41</v>
      </c>
      <c r="E41" s="47">
        <v>500</v>
      </c>
      <c r="F41" s="61">
        <v>16.5</v>
      </c>
      <c r="G41" s="61">
        <v>0</v>
      </c>
      <c r="H41" s="61">
        <v>0</v>
      </c>
    </row>
    <row r="42" spans="1:8" ht="63.75" thickBot="1">
      <c r="A42" s="49" t="s">
        <v>14</v>
      </c>
      <c r="B42" s="95">
        <v>951</v>
      </c>
      <c r="C42" s="85" t="s">
        <v>170</v>
      </c>
      <c r="D42" s="6"/>
      <c r="E42" s="6"/>
      <c r="F42" s="55">
        <f>SUM(F43)</f>
        <v>1</v>
      </c>
      <c r="G42" s="55">
        <f t="shared" ref="G42:H44" si="16">SUM(G43)</f>
        <v>1</v>
      </c>
      <c r="H42" s="55">
        <f t="shared" si="16"/>
        <v>1</v>
      </c>
    </row>
    <row r="43" spans="1:8" ht="126.75" thickBot="1">
      <c r="A43" s="43" t="s">
        <v>191</v>
      </c>
      <c r="B43" s="96">
        <v>951</v>
      </c>
      <c r="C43" s="88" t="s">
        <v>170</v>
      </c>
      <c r="D43" s="44" t="s">
        <v>44</v>
      </c>
      <c r="E43" s="44"/>
      <c r="F43" s="59">
        <f>SUM(F44)</f>
        <v>1</v>
      </c>
      <c r="G43" s="59">
        <f t="shared" si="16"/>
        <v>1</v>
      </c>
      <c r="H43" s="59">
        <f t="shared" si="16"/>
        <v>1</v>
      </c>
    </row>
    <row r="44" spans="1:8" ht="48" thickBot="1">
      <c r="A44" s="50" t="s">
        <v>14</v>
      </c>
      <c r="B44" s="95">
        <v>951</v>
      </c>
      <c r="C44" s="88" t="s">
        <v>170</v>
      </c>
      <c r="D44" s="44" t="s">
        <v>44</v>
      </c>
      <c r="E44" s="44"/>
      <c r="F44" s="59">
        <f>SUM(F45)</f>
        <v>1</v>
      </c>
      <c r="G44" s="59">
        <f t="shared" si="16"/>
        <v>1</v>
      </c>
      <c r="H44" s="59">
        <f t="shared" si="16"/>
        <v>1</v>
      </c>
    </row>
    <row r="45" spans="1:8" ht="48" thickBot="1">
      <c r="A45" s="31" t="s">
        <v>37</v>
      </c>
      <c r="B45" s="96">
        <v>951</v>
      </c>
      <c r="C45" s="87" t="s">
        <v>170</v>
      </c>
      <c r="D45" s="4" t="s">
        <v>44</v>
      </c>
      <c r="E45" s="4">
        <v>200</v>
      </c>
      <c r="F45" s="58">
        <v>1</v>
      </c>
      <c r="G45" s="58">
        <v>1</v>
      </c>
      <c r="H45" s="58">
        <v>1</v>
      </c>
    </row>
    <row r="46" spans="1:8" ht="16.5" thickBot="1">
      <c r="A46" s="80" t="s">
        <v>15</v>
      </c>
      <c r="B46" s="95">
        <v>951</v>
      </c>
      <c r="C46" s="85" t="s">
        <v>171</v>
      </c>
      <c r="D46" s="6"/>
      <c r="E46" s="6"/>
      <c r="F46" s="56">
        <f>SUM(F47+F51)</f>
        <v>1562</v>
      </c>
      <c r="G46" s="56">
        <f t="shared" ref="G46:H46" si="17">SUM(G47+G51)</f>
        <v>1578.1</v>
      </c>
      <c r="H46" s="56">
        <f t="shared" si="17"/>
        <v>1655</v>
      </c>
    </row>
    <row r="47" spans="1:8" ht="32.25" thickBot="1">
      <c r="A47" s="80" t="s">
        <v>16</v>
      </c>
      <c r="B47" s="96">
        <v>951</v>
      </c>
      <c r="C47" s="85" t="s">
        <v>172</v>
      </c>
      <c r="D47" s="6"/>
      <c r="E47" s="6"/>
      <c r="F47" s="55">
        <f>SUM(F48+F50)</f>
        <v>1532</v>
      </c>
      <c r="G47" s="55">
        <f t="shared" ref="G47:H47" si="18">SUM(G48+G50)</f>
        <v>1578.1</v>
      </c>
      <c r="H47" s="55">
        <f t="shared" si="18"/>
        <v>1655</v>
      </c>
    </row>
    <row r="48" spans="1:8" ht="126.75" thickBot="1">
      <c r="A48" s="12" t="s">
        <v>121</v>
      </c>
      <c r="B48" s="95">
        <v>951</v>
      </c>
      <c r="C48" s="86" t="s">
        <v>172</v>
      </c>
      <c r="D48" s="18" t="s">
        <v>45</v>
      </c>
      <c r="E48" s="18"/>
      <c r="F48" s="62">
        <f>SUM(F49)</f>
        <v>1028.4000000000001</v>
      </c>
      <c r="G48" s="62">
        <f t="shared" ref="G48:H48" si="19">SUM(G49)</f>
        <v>1079.5</v>
      </c>
      <c r="H48" s="62">
        <f t="shared" si="19"/>
        <v>1156.4000000000001</v>
      </c>
    </row>
    <row r="49" spans="1:8" ht="48" thickBot="1">
      <c r="A49" s="28" t="s">
        <v>37</v>
      </c>
      <c r="B49" s="96">
        <v>951</v>
      </c>
      <c r="C49" s="87" t="s">
        <v>172</v>
      </c>
      <c r="D49" s="4" t="s">
        <v>45</v>
      </c>
      <c r="E49" s="4">
        <v>200</v>
      </c>
      <c r="F49" s="58">
        <v>1028.4000000000001</v>
      </c>
      <c r="G49" s="58">
        <v>1079.5</v>
      </c>
      <c r="H49" s="58">
        <v>1156.4000000000001</v>
      </c>
    </row>
    <row r="50" spans="1:8" ht="48" thickBot="1">
      <c r="A50" s="28" t="s">
        <v>37</v>
      </c>
      <c r="B50" s="95">
        <v>951</v>
      </c>
      <c r="C50" s="87" t="s">
        <v>172</v>
      </c>
      <c r="D50" s="4" t="s">
        <v>41</v>
      </c>
      <c r="E50" s="4">
        <v>200</v>
      </c>
      <c r="F50" s="58">
        <v>503.6</v>
      </c>
      <c r="G50" s="58">
        <v>498.6</v>
      </c>
      <c r="H50" s="58">
        <v>498.6</v>
      </c>
    </row>
    <row r="51" spans="1:8" ht="32.25" thickBot="1">
      <c r="A51" s="80" t="s">
        <v>17</v>
      </c>
      <c r="B51" s="96">
        <v>951</v>
      </c>
      <c r="C51" s="85" t="s">
        <v>173</v>
      </c>
      <c r="D51" s="6"/>
      <c r="E51" s="6"/>
      <c r="F51" s="55">
        <f>SUM(F52)</f>
        <v>30</v>
      </c>
      <c r="G51" s="55">
        <f t="shared" ref="G51:H52" si="20">SUM(G52)</f>
        <v>0</v>
      </c>
      <c r="H51" s="55">
        <f t="shared" si="20"/>
        <v>0</v>
      </c>
    </row>
    <row r="52" spans="1:8" ht="63.75" thickBot="1">
      <c r="A52" s="25" t="s">
        <v>119</v>
      </c>
      <c r="B52" s="95">
        <v>951</v>
      </c>
      <c r="C52" s="86" t="s">
        <v>173</v>
      </c>
      <c r="D52" s="18" t="s">
        <v>41</v>
      </c>
      <c r="E52" s="18"/>
      <c r="F52" s="57">
        <f>SUM(F53)</f>
        <v>30</v>
      </c>
      <c r="G52" s="57">
        <f t="shared" si="20"/>
        <v>0</v>
      </c>
      <c r="H52" s="57">
        <f t="shared" si="20"/>
        <v>0</v>
      </c>
    </row>
    <row r="53" spans="1:8" ht="48" thickBot="1">
      <c r="A53" s="28" t="s">
        <v>37</v>
      </c>
      <c r="B53" s="96">
        <v>951</v>
      </c>
      <c r="C53" s="87" t="s">
        <v>173</v>
      </c>
      <c r="D53" s="4" t="s">
        <v>41</v>
      </c>
      <c r="E53" s="4">
        <v>200</v>
      </c>
      <c r="F53" s="58">
        <v>30</v>
      </c>
      <c r="G53" s="58">
        <v>0</v>
      </c>
      <c r="H53" s="58">
        <v>0</v>
      </c>
    </row>
    <row r="54" spans="1:8" ht="32.25" thickBot="1">
      <c r="A54" s="80" t="s">
        <v>18</v>
      </c>
      <c r="B54" s="95">
        <v>951</v>
      </c>
      <c r="C54" s="85" t="s">
        <v>174</v>
      </c>
      <c r="D54" s="4"/>
      <c r="E54" s="4"/>
      <c r="F54" s="56">
        <f>SUM(F55+F60)</f>
        <v>1688</v>
      </c>
      <c r="G54" s="56">
        <f t="shared" ref="G54:H54" si="21">SUM(G55+G60)</f>
        <v>150</v>
      </c>
      <c r="H54" s="56">
        <f t="shared" si="21"/>
        <v>150</v>
      </c>
    </row>
    <row r="55" spans="1:8" ht="16.5" thickBot="1">
      <c r="A55" s="80" t="s">
        <v>19</v>
      </c>
      <c r="B55" s="96">
        <v>951</v>
      </c>
      <c r="C55" s="85" t="s">
        <v>175</v>
      </c>
      <c r="D55" s="4"/>
      <c r="E55" s="4"/>
      <c r="F55" s="55">
        <f>SUM(F56+F58)</f>
        <v>350</v>
      </c>
      <c r="G55" s="55">
        <f t="shared" ref="G55:H55" si="22">SUM(G56+G58)</f>
        <v>0</v>
      </c>
      <c r="H55" s="55">
        <f t="shared" si="22"/>
        <v>0</v>
      </c>
    </row>
    <row r="56" spans="1:8" ht="48" thickBot="1">
      <c r="A56" s="43" t="s">
        <v>122</v>
      </c>
      <c r="B56" s="95">
        <v>951</v>
      </c>
      <c r="C56" s="88" t="s">
        <v>175</v>
      </c>
      <c r="D56" s="44" t="s">
        <v>123</v>
      </c>
      <c r="E56" s="44"/>
      <c r="F56" s="59">
        <f>SUM(F57)</f>
        <v>0</v>
      </c>
      <c r="G56" s="59">
        <f t="shared" ref="G56:H56" si="23">SUM(G57)</f>
        <v>0</v>
      </c>
      <c r="H56" s="59">
        <f t="shared" si="23"/>
        <v>0</v>
      </c>
    </row>
    <row r="57" spans="1:8" ht="48" thickBot="1">
      <c r="A57" s="31" t="s">
        <v>37</v>
      </c>
      <c r="B57" s="96">
        <v>951</v>
      </c>
      <c r="C57" s="91">
        <v>502</v>
      </c>
      <c r="D57" s="51" t="s">
        <v>123</v>
      </c>
      <c r="E57" s="51">
        <v>200</v>
      </c>
      <c r="F57" s="63">
        <v>0</v>
      </c>
      <c r="G57" s="63">
        <v>0</v>
      </c>
      <c r="H57" s="63">
        <v>0</v>
      </c>
    </row>
    <row r="58" spans="1:8" ht="63.75" thickBot="1">
      <c r="A58" s="52" t="s">
        <v>192</v>
      </c>
      <c r="B58" s="95">
        <v>951</v>
      </c>
      <c r="C58" s="88" t="s">
        <v>175</v>
      </c>
      <c r="D58" s="44" t="s">
        <v>100</v>
      </c>
      <c r="E58" s="44"/>
      <c r="F58" s="59">
        <f>SUM(F59)</f>
        <v>350</v>
      </c>
      <c r="G58" s="59">
        <f t="shared" ref="G58:H58" si="24">SUM(G59)</f>
        <v>0</v>
      </c>
      <c r="H58" s="59">
        <f t="shared" si="24"/>
        <v>0</v>
      </c>
    </row>
    <row r="59" spans="1:8" ht="48" thickBot="1">
      <c r="A59" s="28" t="s">
        <v>37</v>
      </c>
      <c r="B59" s="96">
        <v>951</v>
      </c>
      <c r="C59" s="87" t="s">
        <v>175</v>
      </c>
      <c r="D59" s="4" t="s">
        <v>100</v>
      </c>
      <c r="E59" s="4">
        <v>200</v>
      </c>
      <c r="F59" s="58">
        <v>350</v>
      </c>
      <c r="G59" s="58">
        <v>0</v>
      </c>
      <c r="H59" s="58">
        <v>0</v>
      </c>
    </row>
    <row r="60" spans="1:8" ht="16.5" thickBot="1">
      <c r="A60" s="80" t="s">
        <v>20</v>
      </c>
      <c r="B60" s="95">
        <v>951</v>
      </c>
      <c r="C60" s="85" t="s">
        <v>176</v>
      </c>
      <c r="D60" s="4"/>
      <c r="E60" s="4"/>
      <c r="F60" s="55">
        <f>SUM(F61+F63+F65+F72)</f>
        <v>1338</v>
      </c>
      <c r="G60" s="55">
        <f t="shared" ref="G60:H60" si="25">SUM(G61+G63+G65+G72)</f>
        <v>150</v>
      </c>
      <c r="H60" s="55">
        <f t="shared" si="25"/>
        <v>150</v>
      </c>
    </row>
    <row r="61" spans="1:8" ht="111" thickBot="1">
      <c r="A61" s="12" t="s">
        <v>151</v>
      </c>
      <c r="B61" s="96">
        <v>951</v>
      </c>
      <c r="C61" s="86" t="s">
        <v>176</v>
      </c>
      <c r="D61" s="18" t="s">
        <v>46</v>
      </c>
      <c r="E61" s="18"/>
      <c r="F61" s="57">
        <f>SUM(F62)</f>
        <v>30</v>
      </c>
      <c r="G61" s="57">
        <f t="shared" ref="G61:H61" si="26">SUM(G62)</f>
        <v>0</v>
      </c>
      <c r="H61" s="57">
        <f t="shared" si="26"/>
        <v>0</v>
      </c>
    </row>
    <row r="62" spans="1:8" ht="126.75" thickBot="1">
      <c r="A62" s="31" t="s">
        <v>34</v>
      </c>
      <c r="B62" s="95">
        <v>951</v>
      </c>
      <c r="C62" s="87" t="s">
        <v>176</v>
      </c>
      <c r="D62" s="4" t="s">
        <v>46</v>
      </c>
      <c r="E62" s="4">
        <v>100</v>
      </c>
      <c r="F62" s="58">
        <v>30</v>
      </c>
      <c r="G62" s="58">
        <v>0</v>
      </c>
      <c r="H62" s="58">
        <v>0</v>
      </c>
    </row>
    <row r="63" spans="1:8" ht="126.75" thickBot="1">
      <c r="A63" s="12" t="s">
        <v>124</v>
      </c>
      <c r="B63" s="96">
        <v>951</v>
      </c>
      <c r="C63" s="86" t="s">
        <v>176</v>
      </c>
      <c r="D63" s="18" t="s">
        <v>123</v>
      </c>
      <c r="E63" s="18"/>
      <c r="F63" s="57">
        <f>SUM(F64)</f>
        <v>50</v>
      </c>
      <c r="G63" s="57">
        <f t="shared" ref="G63:H63" si="27">SUM(G64)</f>
        <v>0</v>
      </c>
      <c r="H63" s="57">
        <f t="shared" si="27"/>
        <v>0</v>
      </c>
    </row>
    <row r="64" spans="1:8" ht="48" thickBot="1">
      <c r="A64" s="28" t="s">
        <v>37</v>
      </c>
      <c r="B64" s="95">
        <v>951</v>
      </c>
      <c r="C64" s="87" t="s">
        <v>176</v>
      </c>
      <c r="D64" s="4" t="s">
        <v>123</v>
      </c>
      <c r="E64" s="4">
        <v>200</v>
      </c>
      <c r="F64" s="58">
        <v>50</v>
      </c>
      <c r="G64" s="58">
        <v>0</v>
      </c>
      <c r="H64" s="58">
        <v>0</v>
      </c>
    </row>
    <row r="65" spans="1:8" ht="111" thickBot="1">
      <c r="A65" s="53" t="s">
        <v>125</v>
      </c>
      <c r="B65" s="96">
        <v>951</v>
      </c>
      <c r="C65" s="92" t="s">
        <v>176</v>
      </c>
      <c r="D65" s="32" t="s">
        <v>47</v>
      </c>
      <c r="E65" s="54"/>
      <c r="F65" s="64">
        <f>SUM(F66+F68+F70)</f>
        <v>1091.3</v>
      </c>
      <c r="G65" s="64">
        <f t="shared" ref="G65:H65" si="28">SUM(G66+G68+G70)</f>
        <v>0</v>
      </c>
      <c r="H65" s="64">
        <f t="shared" si="28"/>
        <v>0</v>
      </c>
    </row>
    <row r="66" spans="1:8" ht="32.25" thickBot="1">
      <c r="A66" s="80" t="s">
        <v>83</v>
      </c>
      <c r="B66" s="95">
        <v>951</v>
      </c>
      <c r="C66" s="85" t="s">
        <v>176</v>
      </c>
      <c r="D66" s="6" t="s">
        <v>84</v>
      </c>
      <c r="E66" s="4"/>
      <c r="F66" s="55">
        <f>SUM(F67)</f>
        <v>760</v>
      </c>
      <c r="G66" s="55">
        <f t="shared" ref="G66:H66" si="29">SUM(G67)</f>
        <v>0</v>
      </c>
      <c r="H66" s="55">
        <f t="shared" si="29"/>
        <v>0</v>
      </c>
    </row>
    <row r="67" spans="1:8" ht="48" thickBot="1">
      <c r="A67" s="28" t="s">
        <v>37</v>
      </c>
      <c r="B67" s="96">
        <v>951</v>
      </c>
      <c r="C67" s="87" t="s">
        <v>176</v>
      </c>
      <c r="D67" s="4" t="s">
        <v>84</v>
      </c>
      <c r="E67" s="4">
        <v>200</v>
      </c>
      <c r="F67" s="58">
        <v>760</v>
      </c>
      <c r="G67" s="58">
        <v>0</v>
      </c>
      <c r="H67" s="58">
        <v>0</v>
      </c>
    </row>
    <row r="68" spans="1:8" ht="32.25" thickBot="1">
      <c r="A68" s="80" t="s">
        <v>101</v>
      </c>
      <c r="B68" s="95">
        <v>951</v>
      </c>
      <c r="C68" s="85" t="s">
        <v>176</v>
      </c>
      <c r="D68" s="6" t="s">
        <v>102</v>
      </c>
      <c r="E68" s="4"/>
      <c r="F68" s="55">
        <f>SUM(F69)</f>
        <v>119.3</v>
      </c>
      <c r="G68" s="55">
        <f t="shared" ref="G68:H68" si="30">SUM(G69)</f>
        <v>0</v>
      </c>
      <c r="H68" s="55">
        <f t="shared" si="30"/>
        <v>0</v>
      </c>
    </row>
    <row r="69" spans="1:8" ht="48" thickBot="1">
      <c r="A69" s="28" t="s">
        <v>37</v>
      </c>
      <c r="B69" s="96">
        <v>951</v>
      </c>
      <c r="C69" s="87" t="s">
        <v>176</v>
      </c>
      <c r="D69" s="4" t="s">
        <v>102</v>
      </c>
      <c r="E69" s="4">
        <v>200</v>
      </c>
      <c r="F69" s="58">
        <v>119.3</v>
      </c>
      <c r="G69" s="58">
        <v>0</v>
      </c>
      <c r="H69" s="58">
        <v>0</v>
      </c>
    </row>
    <row r="70" spans="1:8" ht="48" thickBot="1">
      <c r="A70" s="80" t="s">
        <v>87</v>
      </c>
      <c r="B70" s="95">
        <v>951</v>
      </c>
      <c r="C70" s="85" t="s">
        <v>176</v>
      </c>
      <c r="D70" s="6" t="s">
        <v>48</v>
      </c>
      <c r="E70" s="4"/>
      <c r="F70" s="55">
        <f>SUM(F71)</f>
        <v>212</v>
      </c>
      <c r="G70" s="55">
        <f t="shared" ref="G70:H70" si="31">SUM(G71)</f>
        <v>0</v>
      </c>
      <c r="H70" s="55">
        <f t="shared" si="31"/>
        <v>0</v>
      </c>
    </row>
    <row r="71" spans="1:8" ht="48" thickBot="1">
      <c r="A71" s="28" t="s">
        <v>37</v>
      </c>
      <c r="B71" s="96">
        <v>951</v>
      </c>
      <c r="C71" s="87" t="s">
        <v>176</v>
      </c>
      <c r="D71" s="4" t="s">
        <v>48</v>
      </c>
      <c r="E71" s="4">
        <v>200</v>
      </c>
      <c r="F71" s="58">
        <v>212</v>
      </c>
      <c r="G71" s="58">
        <v>0</v>
      </c>
      <c r="H71" s="58">
        <v>0</v>
      </c>
    </row>
    <row r="72" spans="1:8" ht="63.75" thickBot="1">
      <c r="A72" s="25" t="s">
        <v>119</v>
      </c>
      <c r="B72" s="95">
        <v>951</v>
      </c>
      <c r="C72" s="86" t="s">
        <v>176</v>
      </c>
      <c r="D72" s="18" t="s">
        <v>41</v>
      </c>
      <c r="E72" s="18">
        <v>200</v>
      </c>
      <c r="F72" s="57">
        <f>SUM(F73)</f>
        <v>166.7</v>
      </c>
      <c r="G72" s="57">
        <f t="shared" ref="G72:H72" si="32">SUM(G73)</f>
        <v>150</v>
      </c>
      <c r="H72" s="57">
        <f t="shared" si="32"/>
        <v>150</v>
      </c>
    </row>
    <row r="73" spans="1:8" ht="16.5" thickBot="1">
      <c r="A73" s="28" t="s">
        <v>40</v>
      </c>
      <c r="B73" s="96">
        <v>951</v>
      </c>
      <c r="C73" s="87" t="s">
        <v>176</v>
      </c>
      <c r="D73" s="4" t="s">
        <v>41</v>
      </c>
      <c r="E73" s="4">
        <v>200</v>
      </c>
      <c r="F73" s="58">
        <v>166.7</v>
      </c>
      <c r="G73" s="58">
        <v>150</v>
      </c>
      <c r="H73" s="58">
        <v>150</v>
      </c>
    </row>
    <row r="74" spans="1:8" ht="16.5" thickBot="1">
      <c r="A74" s="80" t="s">
        <v>21</v>
      </c>
      <c r="B74" s="95">
        <v>951</v>
      </c>
      <c r="C74" s="85" t="s">
        <v>177</v>
      </c>
      <c r="D74" s="6"/>
      <c r="E74" s="4"/>
      <c r="F74" s="56">
        <f>SUM(F75)</f>
        <v>30</v>
      </c>
      <c r="G74" s="56">
        <f t="shared" ref="G74:H74" si="33">SUM(G75)</f>
        <v>0</v>
      </c>
      <c r="H74" s="56">
        <f t="shared" si="33"/>
        <v>0</v>
      </c>
    </row>
    <row r="75" spans="1:8" ht="16.5" thickBot="1">
      <c r="A75" s="80" t="s">
        <v>22</v>
      </c>
      <c r="B75" s="96">
        <v>951</v>
      </c>
      <c r="C75" s="85" t="s">
        <v>178</v>
      </c>
      <c r="D75" s="6"/>
      <c r="E75" s="6"/>
      <c r="F75" s="55">
        <f>SUM(F76+F78)</f>
        <v>30</v>
      </c>
      <c r="G75" s="55">
        <f t="shared" ref="G75:H75" si="34">SUM(G76+G78)</f>
        <v>0</v>
      </c>
      <c r="H75" s="55">
        <f t="shared" si="34"/>
        <v>0</v>
      </c>
    </row>
    <row r="76" spans="1:8" ht="126.75" thickBot="1">
      <c r="A76" s="12" t="s">
        <v>126</v>
      </c>
      <c r="B76" s="95">
        <v>951</v>
      </c>
      <c r="C76" s="86" t="s">
        <v>178</v>
      </c>
      <c r="D76" s="18" t="s">
        <v>127</v>
      </c>
      <c r="E76" s="24"/>
      <c r="F76" s="57">
        <f>SUM(F77)</f>
        <v>5</v>
      </c>
      <c r="G76" s="57">
        <f t="shared" ref="G76:H76" si="35">SUM(G77)</f>
        <v>0</v>
      </c>
      <c r="H76" s="57">
        <f t="shared" si="35"/>
        <v>0</v>
      </c>
    </row>
    <row r="77" spans="1:8" ht="48" thickBot="1">
      <c r="A77" s="31" t="s">
        <v>37</v>
      </c>
      <c r="B77" s="96">
        <v>951</v>
      </c>
      <c r="C77" s="87" t="s">
        <v>178</v>
      </c>
      <c r="D77" s="4" t="s">
        <v>127</v>
      </c>
      <c r="E77" s="4">
        <v>200</v>
      </c>
      <c r="F77" s="58">
        <v>5</v>
      </c>
      <c r="G77" s="58">
        <v>0</v>
      </c>
      <c r="H77" s="58">
        <v>0</v>
      </c>
    </row>
    <row r="78" spans="1:8" ht="158.25" thickBot="1">
      <c r="A78" s="12" t="s">
        <v>128</v>
      </c>
      <c r="B78" s="95">
        <v>951</v>
      </c>
      <c r="C78" s="86" t="s">
        <v>178</v>
      </c>
      <c r="D78" s="18" t="s">
        <v>90</v>
      </c>
      <c r="E78" s="24"/>
      <c r="F78" s="57">
        <f>SUM(F79)</f>
        <v>25</v>
      </c>
      <c r="G78" s="57">
        <f t="shared" ref="G78:H78" si="36">SUM(G79)</f>
        <v>0</v>
      </c>
      <c r="H78" s="57">
        <f t="shared" si="36"/>
        <v>0</v>
      </c>
    </row>
    <row r="79" spans="1:8" ht="48" thickBot="1">
      <c r="A79" s="31" t="s">
        <v>37</v>
      </c>
      <c r="B79" s="96">
        <v>951</v>
      </c>
      <c r="C79" s="87" t="s">
        <v>178</v>
      </c>
      <c r="D79" s="4" t="s">
        <v>90</v>
      </c>
      <c r="E79" s="4">
        <v>200</v>
      </c>
      <c r="F79" s="58">
        <v>25</v>
      </c>
      <c r="G79" s="58">
        <v>0</v>
      </c>
      <c r="H79" s="58">
        <v>0</v>
      </c>
    </row>
    <row r="80" spans="1:8" ht="16.5" thickBot="1">
      <c r="A80" s="80" t="s">
        <v>49</v>
      </c>
      <c r="B80" s="95">
        <v>951</v>
      </c>
      <c r="C80" s="85" t="s">
        <v>179</v>
      </c>
      <c r="D80" s="6"/>
      <c r="E80" s="4"/>
      <c r="F80" s="56">
        <f>SUM(F81+F85)</f>
        <v>2743.2</v>
      </c>
      <c r="G80" s="56">
        <f t="shared" ref="G80:H80" si="37">SUM(G81+G85)</f>
        <v>1409.7</v>
      </c>
      <c r="H80" s="56">
        <f t="shared" si="37"/>
        <v>1409.8</v>
      </c>
    </row>
    <row r="81" spans="1:8" ht="16.5" thickBot="1">
      <c r="A81" s="80" t="s">
        <v>24</v>
      </c>
      <c r="B81" s="96">
        <v>951</v>
      </c>
      <c r="C81" s="85" t="s">
        <v>180</v>
      </c>
      <c r="D81" s="6"/>
      <c r="E81" s="4"/>
      <c r="F81" s="55">
        <f>SUM(F82)</f>
        <v>2738.2</v>
      </c>
      <c r="G81" s="55">
        <f t="shared" ref="G81:H81" si="38">SUM(G82)</f>
        <v>1409.7</v>
      </c>
      <c r="H81" s="55">
        <f t="shared" si="38"/>
        <v>1409.8</v>
      </c>
    </row>
    <row r="82" spans="1:8" ht="63.75" thickBot="1">
      <c r="A82" s="25" t="s">
        <v>119</v>
      </c>
      <c r="B82" s="95">
        <v>951</v>
      </c>
      <c r="C82" s="86" t="s">
        <v>180</v>
      </c>
      <c r="D82" s="18" t="s">
        <v>41</v>
      </c>
      <c r="E82" s="18"/>
      <c r="F82" s="57">
        <f>SUM(F83:F84)</f>
        <v>2738.2</v>
      </c>
      <c r="G82" s="57">
        <f t="shared" ref="G82:H82" si="39">SUM(G83:G84)</f>
        <v>1409.7</v>
      </c>
      <c r="H82" s="57">
        <f t="shared" si="39"/>
        <v>1409.8</v>
      </c>
    </row>
    <row r="83" spans="1:8" ht="126.75" thickBot="1">
      <c r="A83" s="28" t="s">
        <v>34</v>
      </c>
      <c r="B83" s="96">
        <v>951</v>
      </c>
      <c r="C83" s="87" t="s">
        <v>180</v>
      </c>
      <c r="D83" s="4" t="s">
        <v>41</v>
      </c>
      <c r="E83" s="4">
        <v>100</v>
      </c>
      <c r="F83" s="58">
        <v>2118.9</v>
      </c>
      <c r="G83" s="58">
        <v>1338.2</v>
      </c>
      <c r="H83" s="58">
        <v>1338.3</v>
      </c>
    </row>
    <row r="84" spans="1:8" ht="48" thickBot="1">
      <c r="A84" s="28" t="s">
        <v>37</v>
      </c>
      <c r="B84" s="95">
        <v>951</v>
      </c>
      <c r="C84" s="87" t="s">
        <v>180</v>
      </c>
      <c r="D84" s="4" t="s">
        <v>41</v>
      </c>
      <c r="E84" s="4">
        <v>200</v>
      </c>
      <c r="F84" s="58">
        <v>619.29999999999995</v>
      </c>
      <c r="G84" s="58">
        <v>71.5</v>
      </c>
      <c r="H84" s="58">
        <v>71.5</v>
      </c>
    </row>
    <row r="85" spans="1:8" ht="32.25" thickBot="1">
      <c r="A85" s="42" t="s">
        <v>129</v>
      </c>
      <c r="B85" s="96">
        <v>951</v>
      </c>
      <c r="C85" s="145" t="s">
        <v>181</v>
      </c>
      <c r="D85" s="147"/>
      <c r="E85" s="151"/>
      <c r="F85" s="149">
        <f>SUM(F87)</f>
        <v>5</v>
      </c>
      <c r="G85" s="149">
        <f t="shared" ref="G85:H85" si="40">SUM(G87)</f>
        <v>0</v>
      </c>
      <c r="H85" s="149">
        <f t="shared" si="40"/>
        <v>0</v>
      </c>
    </row>
    <row r="86" spans="1:8" ht="16.5" thickBot="1">
      <c r="A86" s="80" t="s">
        <v>130</v>
      </c>
      <c r="B86" s="95">
        <v>951</v>
      </c>
      <c r="C86" s="146"/>
      <c r="D86" s="148"/>
      <c r="E86" s="152"/>
      <c r="F86" s="150"/>
      <c r="G86" s="150"/>
      <c r="H86" s="150"/>
    </row>
    <row r="87" spans="1:8" ht="158.25" thickBot="1">
      <c r="A87" s="25" t="s">
        <v>139</v>
      </c>
      <c r="B87" s="96">
        <v>951</v>
      </c>
      <c r="C87" s="86" t="s">
        <v>181</v>
      </c>
      <c r="D87" s="18" t="s">
        <v>131</v>
      </c>
      <c r="E87" s="18"/>
      <c r="F87" s="57">
        <f>SUM(F88)</f>
        <v>5</v>
      </c>
      <c r="G87" s="57">
        <f t="shared" ref="G87:H87" si="41">SUM(G88)</f>
        <v>0</v>
      </c>
      <c r="H87" s="57">
        <f t="shared" si="41"/>
        <v>0</v>
      </c>
    </row>
    <row r="88" spans="1:8" ht="48" thickBot="1">
      <c r="A88" s="28" t="s">
        <v>37</v>
      </c>
      <c r="B88" s="95">
        <v>951</v>
      </c>
      <c r="C88" s="87" t="s">
        <v>181</v>
      </c>
      <c r="D88" s="4" t="s">
        <v>131</v>
      </c>
      <c r="E88" s="4">
        <v>200</v>
      </c>
      <c r="F88" s="58">
        <v>5</v>
      </c>
      <c r="G88" s="58">
        <v>0</v>
      </c>
      <c r="H88" s="58">
        <v>0</v>
      </c>
    </row>
    <row r="89" spans="1:8" ht="16.5" thickBot="1">
      <c r="A89" s="80" t="s">
        <v>115</v>
      </c>
      <c r="B89" s="96">
        <v>951</v>
      </c>
      <c r="C89" s="85">
        <v>1000</v>
      </c>
      <c r="D89" s="6"/>
      <c r="E89" s="6"/>
      <c r="F89" s="56">
        <f>SUM(F90)</f>
        <v>12</v>
      </c>
      <c r="G89" s="56">
        <f t="shared" ref="G89:H91" si="42">SUM(G90)</f>
        <v>12</v>
      </c>
      <c r="H89" s="56">
        <f t="shared" si="42"/>
        <v>12</v>
      </c>
    </row>
    <row r="90" spans="1:8" ht="16.5" thickBot="1">
      <c r="A90" s="21" t="s">
        <v>116</v>
      </c>
      <c r="B90" s="95">
        <v>951</v>
      </c>
      <c r="C90" s="85">
        <v>1001</v>
      </c>
      <c r="D90" s="6"/>
      <c r="E90" s="6"/>
      <c r="F90" s="55">
        <f>SUM(F91)</f>
        <v>12</v>
      </c>
      <c r="G90" s="55">
        <f t="shared" si="42"/>
        <v>12</v>
      </c>
      <c r="H90" s="55">
        <f t="shared" si="42"/>
        <v>12</v>
      </c>
    </row>
    <row r="91" spans="1:8" ht="63.75" thickBot="1">
      <c r="A91" s="25" t="s">
        <v>119</v>
      </c>
      <c r="B91" s="96">
        <v>951</v>
      </c>
      <c r="C91" s="86">
        <v>1001</v>
      </c>
      <c r="D91" s="18" t="s">
        <v>41</v>
      </c>
      <c r="E91" s="18"/>
      <c r="F91" s="57">
        <f>SUM(F92)</f>
        <v>12</v>
      </c>
      <c r="G91" s="57">
        <f t="shared" si="42"/>
        <v>12</v>
      </c>
      <c r="H91" s="57">
        <f t="shared" si="42"/>
        <v>12</v>
      </c>
    </row>
    <row r="92" spans="1:8" ht="32.25" thickBot="1">
      <c r="A92" s="20" t="s">
        <v>132</v>
      </c>
      <c r="B92" s="95">
        <v>951</v>
      </c>
      <c r="C92" s="87">
        <v>1001</v>
      </c>
      <c r="D92" s="4" t="s">
        <v>41</v>
      </c>
      <c r="E92" s="4">
        <v>300</v>
      </c>
      <c r="F92" s="58">
        <v>12</v>
      </c>
      <c r="G92" s="58">
        <v>12</v>
      </c>
      <c r="H92" s="58">
        <v>12</v>
      </c>
    </row>
    <row r="93" spans="1:8" ht="16.5" thickBot="1">
      <c r="A93" s="80" t="s">
        <v>25</v>
      </c>
      <c r="B93" s="96">
        <v>951</v>
      </c>
      <c r="C93" s="85">
        <v>1100</v>
      </c>
      <c r="D93" s="6"/>
      <c r="E93" s="6"/>
      <c r="F93" s="56">
        <f>SUM(F95)</f>
        <v>20</v>
      </c>
      <c r="G93" s="56">
        <f t="shared" ref="G93:H93" si="43">SUM(G95)</f>
        <v>0</v>
      </c>
      <c r="H93" s="56">
        <f t="shared" si="43"/>
        <v>0</v>
      </c>
    </row>
    <row r="94" spans="1:8" ht="32.25" thickBot="1">
      <c r="A94" s="80" t="s">
        <v>26</v>
      </c>
      <c r="B94" s="95">
        <v>951</v>
      </c>
      <c r="C94" s="85">
        <v>1105</v>
      </c>
      <c r="D94" s="6"/>
      <c r="E94" s="6"/>
      <c r="F94" s="55"/>
      <c r="G94" s="55"/>
      <c r="H94" s="55"/>
    </row>
    <row r="95" spans="1:8" ht="63.75" thickBot="1">
      <c r="A95" s="25" t="s">
        <v>119</v>
      </c>
      <c r="B95" s="96">
        <v>951</v>
      </c>
      <c r="C95" s="86">
        <v>1105</v>
      </c>
      <c r="D95" s="18" t="s">
        <v>41</v>
      </c>
      <c r="E95" s="18"/>
      <c r="F95" s="57">
        <f>SUM(F96)</f>
        <v>20</v>
      </c>
      <c r="G95" s="57">
        <f t="shared" ref="G95:H95" si="44">SUM(G96)</f>
        <v>0</v>
      </c>
      <c r="H95" s="57">
        <f t="shared" si="44"/>
        <v>0</v>
      </c>
    </row>
    <row r="96" spans="1:8" ht="48" thickBot="1">
      <c r="A96" s="28" t="s">
        <v>37</v>
      </c>
      <c r="B96" s="95">
        <v>951</v>
      </c>
      <c r="C96" s="87">
        <v>1105</v>
      </c>
      <c r="D96" s="4" t="s">
        <v>41</v>
      </c>
      <c r="E96" s="4">
        <v>200</v>
      </c>
      <c r="F96" s="58">
        <v>20</v>
      </c>
      <c r="G96" s="58">
        <v>0</v>
      </c>
      <c r="H96" s="58">
        <v>0</v>
      </c>
    </row>
    <row r="97" spans="1:8" ht="16.5" thickBot="1">
      <c r="A97" s="80" t="s">
        <v>27</v>
      </c>
      <c r="B97" s="96">
        <v>951</v>
      </c>
      <c r="C97" s="85">
        <v>1200</v>
      </c>
      <c r="D97" s="6"/>
      <c r="E97" s="6"/>
      <c r="F97" s="56">
        <f>SUM(F98)</f>
        <v>20</v>
      </c>
      <c r="G97" s="56">
        <f t="shared" ref="G97:H99" si="45">SUM(G98)</f>
        <v>0</v>
      </c>
      <c r="H97" s="56">
        <f t="shared" si="45"/>
        <v>0</v>
      </c>
    </row>
    <row r="98" spans="1:8" ht="32.25" thickBot="1">
      <c r="A98" s="80" t="s">
        <v>28</v>
      </c>
      <c r="B98" s="95">
        <v>951</v>
      </c>
      <c r="C98" s="85">
        <v>1204</v>
      </c>
      <c r="D98" s="6"/>
      <c r="E98" s="6"/>
      <c r="F98" s="55">
        <f>SUM(F99)</f>
        <v>20</v>
      </c>
      <c r="G98" s="55">
        <f t="shared" si="45"/>
        <v>0</v>
      </c>
      <c r="H98" s="55">
        <f t="shared" si="45"/>
        <v>0</v>
      </c>
    </row>
    <row r="99" spans="1:8" ht="63.75" thickBot="1">
      <c r="A99" s="25" t="s">
        <v>119</v>
      </c>
      <c r="B99" s="96">
        <v>951</v>
      </c>
      <c r="C99" s="86">
        <v>1204</v>
      </c>
      <c r="D99" s="18" t="s">
        <v>41</v>
      </c>
      <c r="E99" s="18"/>
      <c r="F99" s="57">
        <f>SUM(F100)</f>
        <v>20</v>
      </c>
      <c r="G99" s="57">
        <f t="shared" si="45"/>
        <v>0</v>
      </c>
      <c r="H99" s="57">
        <f t="shared" si="45"/>
        <v>0</v>
      </c>
    </row>
    <row r="100" spans="1:8" ht="48" thickBot="1">
      <c r="A100" s="28" t="s">
        <v>37</v>
      </c>
      <c r="B100" s="95">
        <v>951</v>
      </c>
      <c r="C100" s="87">
        <v>1204</v>
      </c>
      <c r="D100" s="4" t="s">
        <v>41</v>
      </c>
      <c r="E100" s="4">
        <v>200</v>
      </c>
      <c r="F100" s="58">
        <v>20</v>
      </c>
      <c r="G100" s="58">
        <v>0</v>
      </c>
      <c r="H100" s="58">
        <v>0</v>
      </c>
    </row>
    <row r="101" spans="1:8" ht="16.5" thickBot="1">
      <c r="A101" s="80" t="s">
        <v>50</v>
      </c>
      <c r="B101" s="95"/>
      <c r="C101" s="85"/>
      <c r="D101" s="6"/>
      <c r="E101" s="6"/>
      <c r="F101" s="57">
        <f>SUM(F10+F31+F36+F46+F54+F74+F80+F89+F93+F97)</f>
        <v>10062</v>
      </c>
      <c r="G101" s="57">
        <f t="shared" ref="G101:H101" si="46">SUM(G10+G31+G36+G46+G54+G74+G80+G89+G93+G97)</f>
        <v>5526.7</v>
      </c>
      <c r="H101" s="57">
        <f t="shared" si="46"/>
        <v>5632.3</v>
      </c>
    </row>
  </sheetData>
  <mergeCells count="21">
    <mergeCell ref="A7:A8"/>
    <mergeCell ref="E7:E8"/>
    <mergeCell ref="A4:H4"/>
    <mergeCell ref="A2:H2"/>
    <mergeCell ref="D7:D8"/>
    <mergeCell ref="F7:H7"/>
    <mergeCell ref="C85:C86"/>
    <mergeCell ref="B7:B8"/>
    <mergeCell ref="C7:C8"/>
    <mergeCell ref="H18:H19"/>
    <mergeCell ref="D85:D86"/>
    <mergeCell ref="E85:E86"/>
    <mergeCell ref="F85:F86"/>
    <mergeCell ref="G85:G86"/>
    <mergeCell ref="H85:H86"/>
    <mergeCell ref="A18:A19"/>
    <mergeCell ref="D18:D19"/>
    <mergeCell ref="E18:E19"/>
    <mergeCell ref="F18:F19"/>
    <mergeCell ref="G18:G19"/>
    <mergeCell ref="C18:C19"/>
  </mergeCells>
  <pageMargins left="0" right="0" top="0" bottom="0" header="0.31496062992125984" footer="0.31496062992125984"/>
  <pageSetup paperSize="9" scale="65" fitToHeight="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G104"/>
  <sheetViews>
    <sheetView workbookViewId="0">
      <selection activeCell="J37" sqref="J37"/>
    </sheetView>
  </sheetViews>
  <sheetFormatPr defaultRowHeight="15"/>
  <cols>
    <col min="1" max="1" width="32.5703125" customWidth="1"/>
    <col min="2" max="2" width="21" customWidth="1"/>
    <col min="3" max="4" width="9.140625" style="8"/>
    <col min="5" max="5" width="13.42578125" customWidth="1"/>
    <col min="6" max="6" width="15.5703125" customWidth="1"/>
    <col min="7" max="7" width="12.42578125" customWidth="1"/>
  </cols>
  <sheetData>
    <row r="2" spans="1:7" ht="101.25" customHeight="1">
      <c r="A2" s="134" t="s">
        <v>133</v>
      </c>
      <c r="B2" s="134"/>
      <c r="C2" s="134"/>
      <c r="D2" s="134"/>
      <c r="E2" s="134"/>
      <c r="F2" s="134"/>
      <c r="G2" s="134"/>
    </row>
    <row r="3" spans="1:7" ht="17.25" customHeight="1">
      <c r="A3" s="9"/>
      <c r="B3" s="9"/>
      <c r="C3" s="99"/>
      <c r="D3" s="99"/>
      <c r="E3" s="9"/>
      <c r="F3" s="9"/>
      <c r="G3" s="9"/>
    </row>
    <row r="4" spans="1:7" ht="101.25" customHeight="1" thickBot="1">
      <c r="A4" s="157" t="s">
        <v>134</v>
      </c>
      <c r="B4" s="158"/>
      <c r="C4" s="158"/>
      <c r="D4" s="158"/>
      <c r="E4" s="158"/>
      <c r="F4" s="158"/>
      <c r="G4" s="158"/>
    </row>
    <row r="5" spans="1:7" ht="60.75" customHeight="1" thickBot="1">
      <c r="A5" s="159" t="s">
        <v>1</v>
      </c>
      <c r="B5" s="159" t="s">
        <v>31</v>
      </c>
      <c r="C5" s="161" t="s">
        <v>51</v>
      </c>
      <c r="D5" s="123" t="s">
        <v>52</v>
      </c>
      <c r="E5" s="163" t="s">
        <v>2</v>
      </c>
      <c r="F5" s="164"/>
      <c r="G5" s="165"/>
    </row>
    <row r="6" spans="1:7" ht="15.75" thickBot="1">
      <c r="A6" s="160"/>
      <c r="B6" s="160"/>
      <c r="C6" s="162"/>
      <c r="D6" s="124" t="s">
        <v>53</v>
      </c>
      <c r="E6" s="14" t="s">
        <v>3</v>
      </c>
      <c r="F6" s="14" t="s">
        <v>4</v>
      </c>
      <c r="G6" s="14" t="s">
        <v>81</v>
      </c>
    </row>
    <row r="7" spans="1:7" ht="16.5" thickBot="1">
      <c r="A7" s="15">
        <v>1</v>
      </c>
      <c r="B7" s="11">
        <v>2</v>
      </c>
      <c r="C7" s="100">
        <v>3</v>
      </c>
      <c r="D7" s="100">
        <v>4</v>
      </c>
      <c r="E7" s="11">
        <v>5</v>
      </c>
      <c r="F7" s="16">
        <v>6</v>
      </c>
      <c r="G7" s="16">
        <v>7</v>
      </c>
    </row>
    <row r="8" spans="1:7" ht="126.75" thickBot="1">
      <c r="A8" s="65" t="s">
        <v>136</v>
      </c>
      <c r="B8" s="6" t="s">
        <v>54</v>
      </c>
      <c r="C8" s="85"/>
      <c r="D8" s="85"/>
      <c r="E8" s="111">
        <f>SUM(E9)</f>
        <v>30</v>
      </c>
      <c r="F8" s="111">
        <f t="shared" ref="F8:G8" si="0">SUM(F9)</f>
        <v>0</v>
      </c>
      <c r="G8" s="111">
        <f t="shared" si="0"/>
        <v>0</v>
      </c>
    </row>
    <row r="9" spans="1:7" ht="142.5" thickBot="1">
      <c r="A9" s="25" t="s">
        <v>34</v>
      </c>
      <c r="B9" s="18" t="s">
        <v>55</v>
      </c>
      <c r="C9" s="86">
        <v>100</v>
      </c>
      <c r="D9" s="86"/>
      <c r="E9" s="57">
        <f>SUM(E10)</f>
        <v>30</v>
      </c>
      <c r="F9" s="57">
        <f t="shared" ref="F9:G9" si="1">SUM(F10)</f>
        <v>0</v>
      </c>
      <c r="G9" s="57">
        <f t="shared" si="1"/>
        <v>0</v>
      </c>
    </row>
    <row r="10" spans="1:7" ht="48" thickBot="1">
      <c r="A10" s="10" t="s">
        <v>56</v>
      </c>
      <c r="B10" s="19" t="s">
        <v>55</v>
      </c>
      <c r="C10" s="101">
        <v>100</v>
      </c>
      <c r="D10" s="101" t="s">
        <v>174</v>
      </c>
      <c r="E10" s="112">
        <f>SUM(E11)</f>
        <v>30</v>
      </c>
      <c r="F10" s="112">
        <f t="shared" ref="F10:G10" si="2">SUM(F11)</f>
        <v>0</v>
      </c>
      <c r="G10" s="112">
        <f t="shared" si="2"/>
        <v>0</v>
      </c>
    </row>
    <row r="11" spans="1:7" ht="16.5" thickBot="1">
      <c r="A11" s="28" t="s">
        <v>20</v>
      </c>
      <c r="B11" s="16" t="s">
        <v>55</v>
      </c>
      <c r="C11" s="102">
        <v>100</v>
      </c>
      <c r="D11" s="102" t="s">
        <v>176</v>
      </c>
      <c r="E11" s="113">
        <v>30</v>
      </c>
      <c r="F11" s="113">
        <v>0</v>
      </c>
      <c r="G11" s="113">
        <v>0</v>
      </c>
    </row>
    <row r="12" spans="1:7" ht="95.25" thickBot="1">
      <c r="A12" s="127" t="s">
        <v>184</v>
      </c>
      <c r="B12" s="19" t="s">
        <v>137</v>
      </c>
      <c r="C12" s="101"/>
      <c r="D12" s="101"/>
      <c r="E12" s="114">
        <f>SUM(E13)</f>
        <v>1</v>
      </c>
      <c r="F12" s="114">
        <f t="shared" ref="F12:G12" si="3">SUM(F13)</f>
        <v>1</v>
      </c>
      <c r="G12" s="114">
        <f t="shared" si="3"/>
        <v>1</v>
      </c>
    </row>
    <row r="13" spans="1:7" ht="48" thickBot="1">
      <c r="A13" s="25" t="s">
        <v>37</v>
      </c>
      <c r="B13" s="26" t="s">
        <v>137</v>
      </c>
      <c r="C13" s="103">
        <v>200</v>
      </c>
      <c r="D13" s="103"/>
      <c r="E13" s="115">
        <f>SUM(E14)</f>
        <v>1</v>
      </c>
      <c r="F13" s="115">
        <f t="shared" ref="F13:G13" si="4">SUM(F14)</f>
        <v>1</v>
      </c>
      <c r="G13" s="115">
        <f t="shared" si="4"/>
        <v>1</v>
      </c>
    </row>
    <row r="14" spans="1:7" ht="32.25" thickBot="1">
      <c r="A14" s="10" t="s">
        <v>138</v>
      </c>
      <c r="B14" s="19" t="s">
        <v>137</v>
      </c>
      <c r="C14" s="101">
        <v>200</v>
      </c>
      <c r="D14" s="101" t="s">
        <v>160</v>
      </c>
      <c r="E14" s="112">
        <f>SUM(E15)</f>
        <v>1</v>
      </c>
      <c r="F14" s="112">
        <f t="shared" ref="F14:G14" si="5">SUM(F15)</f>
        <v>1</v>
      </c>
      <c r="G14" s="112">
        <f t="shared" si="5"/>
        <v>1</v>
      </c>
    </row>
    <row r="15" spans="1:7" ht="32.25" thickBot="1">
      <c r="A15" s="10" t="s">
        <v>10</v>
      </c>
      <c r="B15" s="16" t="s">
        <v>137</v>
      </c>
      <c r="C15" s="102">
        <v>200</v>
      </c>
      <c r="D15" s="102" t="s">
        <v>165</v>
      </c>
      <c r="E15" s="113">
        <v>1</v>
      </c>
      <c r="F15" s="113">
        <v>1</v>
      </c>
      <c r="G15" s="113">
        <v>1</v>
      </c>
    </row>
    <row r="16" spans="1:7" ht="158.25" thickBot="1">
      <c r="A16" s="67" t="s">
        <v>139</v>
      </c>
      <c r="B16" s="6" t="s">
        <v>140</v>
      </c>
      <c r="C16" s="85"/>
      <c r="D16" s="85"/>
      <c r="E16" s="111">
        <f>SUM(E17)</f>
        <v>5</v>
      </c>
      <c r="F16" s="111">
        <f t="shared" ref="F16:G16" si="6">SUM(F17)</f>
        <v>0</v>
      </c>
      <c r="G16" s="111">
        <f t="shared" si="6"/>
        <v>0</v>
      </c>
    </row>
    <row r="17" spans="1:7" ht="48" thickBot="1">
      <c r="A17" s="25" t="s">
        <v>37</v>
      </c>
      <c r="B17" s="18" t="s">
        <v>141</v>
      </c>
      <c r="C17" s="86">
        <v>200</v>
      </c>
      <c r="D17" s="86"/>
      <c r="E17" s="57">
        <f>SUM(E18)</f>
        <v>5</v>
      </c>
      <c r="F17" s="57">
        <f t="shared" ref="F17:G17" si="7">SUM(F18)</f>
        <v>0</v>
      </c>
      <c r="G17" s="57">
        <f t="shared" si="7"/>
        <v>0</v>
      </c>
    </row>
    <row r="18" spans="1:7" ht="32.25" thickBot="1">
      <c r="A18" s="10" t="s">
        <v>71</v>
      </c>
      <c r="B18" s="19" t="s">
        <v>141</v>
      </c>
      <c r="C18" s="101">
        <v>200</v>
      </c>
      <c r="D18" s="101" t="s">
        <v>179</v>
      </c>
      <c r="E18" s="112">
        <f>SUM(E19)</f>
        <v>5</v>
      </c>
      <c r="F18" s="112">
        <f t="shared" ref="F18:G18" si="8">SUM(F19)</f>
        <v>0</v>
      </c>
      <c r="G18" s="112">
        <f t="shared" si="8"/>
        <v>0</v>
      </c>
    </row>
    <row r="19" spans="1:7" ht="31.5">
      <c r="A19" s="68" t="s">
        <v>129</v>
      </c>
      <c r="B19" s="172" t="s">
        <v>141</v>
      </c>
      <c r="C19" s="174">
        <v>200</v>
      </c>
      <c r="D19" s="174" t="s">
        <v>181</v>
      </c>
      <c r="E19" s="166">
        <v>5</v>
      </c>
      <c r="F19" s="166">
        <v>0</v>
      </c>
      <c r="G19" s="166">
        <v>0</v>
      </c>
    </row>
    <row r="20" spans="1:7" ht="16.5" thickBot="1">
      <c r="A20" s="28" t="s">
        <v>130</v>
      </c>
      <c r="B20" s="173"/>
      <c r="C20" s="175"/>
      <c r="D20" s="175"/>
      <c r="E20" s="167"/>
      <c r="F20" s="167"/>
      <c r="G20" s="167"/>
    </row>
    <row r="21" spans="1:7" ht="142.5" thickBot="1">
      <c r="A21" s="67" t="s">
        <v>124</v>
      </c>
      <c r="B21" s="6" t="s">
        <v>142</v>
      </c>
      <c r="C21" s="85"/>
      <c r="D21" s="85"/>
      <c r="E21" s="111">
        <f>SUM(E22)</f>
        <v>50</v>
      </c>
      <c r="F21" s="111">
        <f t="shared" ref="F21:G21" si="9">SUM(F22)</f>
        <v>0</v>
      </c>
      <c r="G21" s="111">
        <f t="shared" si="9"/>
        <v>0</v>
      </c>
    </row>
    <row r="22" spans="1:7" ht="48" thickBot="1">
      <c r="A22" s="25" t="s">
        <v>37</v>
      </c>
      <c r="B22" s="18" t="s">
        <v>143</v>
      </c>
      <c r="C22" s="86">
        <v>200</v>
      </c>
      <c r="D22" s="86"/>
      <c r="E22" s="57">
        <f>SUM(E23)</f>
        <v>50</v>
      </c>
      <c r="F22" s="57">
        <f t="shared" ref="F22:G22" si="10">SUM(F23)</f>
        <v>0</v>
      </c>
      <c r="G22" s="57">
        <f t="shared" si="10"/>
        <v>0</v>
      </c>
    </row>
    <row r="23" spans="1:7" ht="48" thickBot="1">
      <c r="A23" s="10" t="s">
        <v>56</v>
      </c>
      <c r="B23" s="19" t="s">
        <v>143</v>
      </c>
      <c r="C23" s="101">
        <v>200</v>
      </c>
      <c r="D23" s="101" t="s">
        <v>174</v>
      </c>
      <c r="E23" s="112">
        <f>SUM(E24)</f>
        <v>50</v>
      </c>
      <c r="F23" s="112">
        <f t="shared" ref="F23:G23" si="11">SUM(F24)</f>
        <v>0</v>
      </c>
      <c r="G23" s="112">
        <f t="shared" si="11"/>
        <v>0</v>
      </c>
    </row>
    <row r="24" spans="1:7" ht="16.5" thickBot="1">
      <c r="A24" s="28" t="s">
        <v>20</v>
      </c>
      <c r="B24" s="16" t="s">
        <v>143</v>
      </c>
      <c r="C24" s="102">
        <v>200</v>
      </c>
      <c r="D24" s="102" t="s">
        <v>176</v>
      </c>
      <c r="E24" s="113">
        <v>50</v>
      </c>
      <c r="F24" s="113">
        <v>0</v>
      </c>
      <c r="G24" s="113">
        <v>0</v>
      </c>
    </row>
    <row r="25" spans="1:7" ht="126.75" thickBot="1">
      <c r="A25" s="65" t="s">
        <v>144</v>
      </c>
      <c r="B25" s="6" t="s">
        <v>145</v>
      </c>
      <c r="C25" s="85"/>
      <c r="D25" s="85"/>
      <c r="E25" s="55">
        <f>SUM(E26)</f>
        <v>5</v>
      </c>
      <c r="F25" s="55">
        <f t="shared" ref="F25:G25" si="12">SUM(F26)</f>
        <v>0</v>
      </c>
      <c r="G25" s="55">
        <f t="shared" si="12"/>
        <v>0</v>
      </c>
    </row>
    <row r="26" spans="1:7" ht="48" thickBot="1">
      <c r="A26" s="25" t="s">
        <v>37</v>
      </c>
      <c r="B26" s="18" t="s">
        <v>146</v>
      </c>
      <c r="C26" s="86">
        <v>200</v>
      </c>
      <c r="D26" s="86"/>
      <c r="E26" s="116">
        <f>SUM(E27)</f>
        <v>5</v>
      </c>
      <c r="F26" s="116">
        <f t="shared" ref="F26:G26" si="13">SUM(F27)</f>
        <v>0</v>
      </c>
      <c r="G26" s="116">
        <f t="shared" si="13"/>
        <v>0</v>
      </c>
    </row>
    <row r="27" spans="1:7" ht="16.5" thickBot="1">
      <c r="A27" s="10" t="s">
        <v>58</v>
      </c>
      <c r="B27" s="19" t="s">
        <v>146</v>
      </c>
      <c r="C27" s="101">
        <v>200</v>
      </c>
      <c r="D27" s="101" t="s">
        <v>177</v>
      </c>
      <c r="E27" s="112">
        <f>SUM(E28)</f>
        <v>5</v>
      </c>
      <c r="F27" s="112">
        <f t="shared" ref="F27:G27" si="14">SUM(F28)</f>
        <v>0</v>
      </c>
      <c r="G27" s="112">
        <f t="shared" si="14"/>
        <v>0</v>
      </c>
    </row>
    <row r="28" spans="1:7" ht="16.5" thickBot="1">
      <c r="A28" s="28" t="s">
        <v>22</v>
      </c>
      <c r="B28" s="16" t="s">
        <v>146</v>
      </c>
      <c r="C28" s="102">
        <v>200</v>
      </c>
      <c r="D28" s="102" t="s">
        <v>178</v>
      </c>
      <c r="E28" s="113">
        <v>5</v>
      </c>
      <c r="F28" s="113">
        <v>0</v>
      </c>
      <c r="G28" s="113">
        <v>0</v>
      </c>
    </row>
    <row r="29" spans="1:7" ht="158.25" thickBot="1">
      <c r="A29" s="67" t="s">
        <v>128</v>
      </c>
      <c r="B29" s="6" t="s">
        <v>93</v>
      </c>
      <c r="C29" s="85"/>
      <c r="D29" s="85"/>
      <c r="E29" s="111">
        <f>SUM(E30)</f>
        <v>25</v>
      </c>
      <c r="F29" s="111">
        <f t="shared" ref="F29:G29" si="15">SUM(F30)</f>
        <v>0</v>
      </c>
      <c r="G29" s="111">
        <f t="shared" si="15"/>
        <v>0</v>
      </c>
    </row>
    <row r="30" spans="1:7" ht="48" thickBot="1">
      <c r="A30" s="25" t="s">
        <v>37</v>
      </c>
      <c r="B30" s="18" t="s">
        <v>94</v>
      </c>
      <c r="C30" s="86">
        <v>200</v>
      </c>
      <c r="D30" s="86"/>
      <c r="E30" s="57">
        <f>SUM(E31)</f>
        <v>25</v>
      </c>
      <c r="F30" s="57">
        <f t="shared" ref="F30:G30" si="16">SUM(F31)</f>
        <v>0</v>
      </c>
      <c r="G30" s="57">
        <f t="shared" si="16"/>
        <v>0</v>
      </c>
    </row>
    <row r="31" spans="1:7" ht="16.5" thickBot="1">
      <c r="A31" s="10" t="s">
        <v>58</v>
      </c>
      <c r="B31" s="19" t="s">
        <v>94</v>
      </c>
      <c r="C31" s="101">
        <v>200</v>
      </c>
      <c r="D31" s="101" t="s">
        <v>177</v>
      </c>
      <c r="E31" s="112">
        <f>SUM(E32)</f>
        <v>25</v>
      </c>
      <c r="F31" s="112">
        <f t="shared" ref="F31:G31" si="17">SUM(F32)</f>
        <v>0</v>
      </c>
      <c r="G31" s="112">
        <f t="shared" si="17"/>
        <v>0</v>
      </c>
    </row>
    <row r="32" spans="1:7" ht="16.5" thickBot="1">
      <c r="A32" s="28" t="s">
        <v>22</v>
      </c>
      <c r="B32" s="16" t="s">
        <v>94</v>
      </c>
      <c r="C32" s="102">
        <v>200</v>
      </c>
      <c r="D32" s="102" t="s">
        <v>178</v>
      </c>
      <c r="E32" s="113">
        <v>25</v>
      </c>
      <c r="F32" s="113">
        <v>0</v>
      </c>
      <c r="G32" s="113">
        <v>0</v>
      </c>
    </row>
    <row r="33" spans="1:7" ht="95.25" thickBot="1">
      <c r="A33" s="67" t="s">
        <v>185</v>
      </c>
      <c r="B33" s="6" t="s">
        <v>59</v>
      </c>
      <c r="C33" s="85"/>
      <c r="D33" s="85"/>
      <c r="E33" s="111">
        <f>SUM(E34)</f>
        <v>90</v>
      </c>
      <c r="F33" s="111">
        <f t="shared" ref="F33:G33" si="18">SUM(F34)</f>
        <v>90</v>
      </c>
      <c r="G33" s="111">
        <f t="shared" si="18"/>
        <v>90</v>
      </c>
    </row>
    <row r="34" spans="1:7" ht="48" thickBot="1">
      <c r="A34" s="25" t="s">
        <v>37</v>
      </c>
      <c r="B34" s="18" t="s">
        <v>60</v>
      </c>
      <c r="C34" s="86">
        <v>200</v>
      </c>
      <c r="D34" s="86"/>
      <c r="E34" s="57">
        <f t="shared" ref="E34:G34" si="19">SUM(E35)</f>
        <v>90</v>
      </c>
      <c r="F34" s="57">
        <f t="shared" si="19"/>
        <v>90</v>
      </c>
      <c r="G34" s="57">
        <f t="shared" si="19"/>
        <v>90</v>
      </c>
    </row>
    <row r="35" spans="1:7" ht="63.75" thickBot="1">
      <c r="A35" s="10" t="s">
        <v>61</v>
      </c>
      <c r="B35" s="19" t="s">
        <v>60</v>
      </c>
      <c r="C35" s="101">
        <v>200</v>
      </c>
      <c r="D35" s="101" t="s">
        <v>168</v>
      </c>
      <c r="E35" s="112">
        <f>SUM(E36)</f>
        <v>90</v>
      </c>
      <c r="F35" s="112">
        <f t="shared" ref="F35:G35" si="20">SUM(F36)</f>
        <v>90</v>
      </c>
      <c r="G35" s="112">
        <f t="shared" si="20"/>
        <v>90</v>
      </c>
    </row>
    <row r="36" spans="1:7" ht="79.5" thickBot="1">
      <c r="A36" s="28" t="s">
        <v>42</v>
      </c>
      <c r="B36" s="16" t="s">
        <v>60</v>
      </c>
      <c r="C36" s="102">
        <v>200</v>
      </c>
      <c r="D36" s="102" t="s">
        <v>169</v>
      </c>
      <c r="E36" s="113">
        <v>90</v>
      </c>
      <c r="F36" s="113">
        <v>90</v>
      </c>
      <c r="G36" s="113">
        <v>90</v>
      </c>
    </row>
    <row r="37" spans="1:7" ht="142.5" thickBot="1">
      <c r="A37" s="67" t="s">
        <v>186</v>
      </c>
      <c r="B37" s="6" t="s">
        <v>62</v>
      </c>
      <c r="C37" s="85"/>
      <c r="D37" s="85"/>
      <c r="E37" s="111">
        <f>SUM(E38)</f>
        <v>1</v>
      </c>
      <c r="F37" s="111">
        <f t="shared" ref="F37:G37" si="21">SUM(F38)</f>
        <v>1</v>
      </c>
      <c r="G37" s="111">
        <f t="shared" si="21"/>
        <v>1</v>
      </c>
    </row>
    <row r="38" spans="1:7" ht="48" thickBot="1">
      <c r="A38" s="25" t="s">
        <v>37</v>
      </c>
      <c r="B38" s="18" t="s">
        <v>63</v>
      </c>
      <c r="C38" s="86">
        <v>200</v>
      </c>
      <c r="D38" s="86"/>
      <c r="E38" s="57">
        <f>SUM(E39)</f>
        <v>1</v>
      </c>
      <c r="F38" s="57">
        <f t="shared" ref="F38:G38" si="22">SUM(F39)</f>
        <v>1</v>
      </c>
      <c r="G38" s="57">
        <f t="shared" si="22"/>
        <v>1</v>
      </c>
    </row>
    <row r="39" spans="1:7" ht="63.75" thickBot="1">
      <c r="A39" s="10" t="s">
        <v>61</v>
      </c>
      <c r="B39" s="19" t="s">
        <v>63</v>
      </c>
      <c r="C39" s="101">
        <v>200</v>
      </c>
      <c r="D39" s="101" t="s">
        <v>168</v>
      </c>
      <c r="E39" s="112">
        <f>SUM(E40)</f>
        <v>1</v>
      </c>
      <c r="F39" s="112">
        <f t="shared" ref="F39:G39" si="23">SUM(F40)</f>
        <v>1</v>
      </c>
      <c r="G39" s="112">
        <f t="shared" si="23"/>
        <v>1</v>
      </c>
    </row>
    <row r="40" spans="1:7" ht="63.75" thickBot="1">
      <c r="A40" s="28" t="s">
        <v>14</v>
      </c>
      <c r="B40" s="16" t="s">
        <v>63</v>
      </c>
      <c r="C40" s="102">
        <v>200</v>
      </c>
      <c r="D40" s="102" t="s">
        <v>170</v>
      </c>
      <c r="E40" s="113">
        <v>1</v>
      </c>
      <c r="F40" s="113">
        <v>1</v>
      </c>
      <c r="G40" s="113">
        <v>1</v>
      </c>
    </row>
    <row r="41" spans="1:7" ht="79.5" thickBot="1">
      <c r="A41" s="65" t="s">
        <v>187</v>
      </c>
      <c r="B41" s="19" t="s">
        <v>103</v>
      </c>
      <c r="C41" s="102"/>
      <c r="D41" s="102"/>
      <c r="E41" s="114">
        <f>SUM(E42)</f>
        <v>350</v>
      </c>
      <c r="F41" s="114">
        <f t="shared" ref="F41:G41" si="24">SUM(F42)</f>
        <v>0</v>
      </c>
      <c r="G41" s="114">
        <f t="shared" si="24"/>
        <v>0</v>
      </c>
    </row>
    <row r="42" spans="1:7" ht="48" thickBot="1">
      <c r="A42" s="25" t="s">
        <v>37</v>
      </c>
      <c r="B42" s="26" t="s">
        <v>104</v>
      </c>
      <c r="C42" s="103">
        <v>200</v>
      </c>
      <c r="D42" s="103"/>
      <c r="E42" s="115">
        <f>SUM(E43)</f>
        <v>350</v>
      </c>
      <c r="F42" s="115">
        <f t="shared" ref="F42:G42" si="25">SUM(F43)</f>
        <v>0</v>
      </c>
      <c r="G42" s="115">
        <f t="shared" si="25"/>
        <v>0</v>
      </c>
    </row>
    <row r="43" spans="1:7" ht="48" thickBot="1">
      <c r="A43" s="10" t="s">
        <v>56</v>
      </c>
      <c r="B43" s="19" t="s">
        <v>104</v>
      </c>
      <c r="C43" s="101">
        <v>200</v>
      </c>
      <c r="D43" s="101" t="s">
        <v>174</v>
      </c>
      <c r="E43" s="112">
        <f>SUM(E44)</f>
        <v>350</v>
      </c>
      <c r="F43" s="112">
        <f t="shared" ref="F43:G43" si="26">SUM(F44)</f>
        <v>0</v>
      </c>
      <c r="G43" s="112">
        <f t="shared" si="26"/>
        <v>0</v>
      </c>
    </row>
    <row r="44" spans="1:7" ht="16.5" thickBot="1">
      <c r="A44" s="28" t="s">
        <v>19</v>
      </c>
      <c r="B44" s="16" t="s">
        <v>104</v>
      </c>
      <c r="C44" s="102">
        <v>200</v>
      </c>
      <c r="D44" s="102" t="s">
        <v>175</v>
      </c>
      <c r="E44" s="113">
        <v>350</v>
      </c>
      <c r="F44" s="113">
        <v>0</v>
      </c>
      <c r="G44" s="113">
        <v>0</v>
      </c>
    </row>
    <row r="45" spans="1:7" ht="111" thickBot="1">
      <c r="A45" s="67" t="s">
        <v>125</v>
      </c>
      <c r="B45" s="6" t="s">
        <v>64</v>
      </c>
      <c r="C45" s="104"/>
      <c r="D45" s="104"/>
      <c r="E45" s="111">
        <f>SUM(E46+E50+E54)</f>
        <v>1091.3</v>
      </c>
      <c r="F45" s="111">
        <f t="shared" ref="F45:G45" si="27">SUM(F46+F50+F54)</f>
        <v>0</v>
      </c>
      <c r="G45" s="111">
        <f t="shared" si="27"/>
        <v>0</v>
      </c>
    </row>
    <row r="46" spans="1:7" ht="32.25" thickBot="1">
      <c r="A46" s="10" t="s">
        <v>83</v>
      </c>
      <c r="B46" s="19" t="s">
        <v>85</v>
      </c>
      <c r="C46" s="105"/>
      <c r="D46" s="105"/>
      <c r="E46" s="117">
        <f>SUM(E47)</f>
        <v>760</v>
      </c>
      <c r="F46" s="117">
        <f t="shared" ref="F46:G46" si="28">SUM(F47)</f>
        <v>0</v>
      </c>
      <c r="G46" s="117">
        <f t="shared" si="28"/>
        <v>0</v>
      </c>
    </row>
    <row r="47" spans="1:7" ht="48" thickBot="1">
      <c r="A47" s="25" t="s">
        <v>37</v>
      </c>
      <c r="B47" s="26" t="s">
        <v>86</v>
      </c>
      <c r="C47" s="103">
        <v>200</v>
      </c>
      <c r="D47" s="103"/>
      <c r="E47" s="115">
        <f>SUM(E48)</f>
        <v>760</v>
      </c>
      <c r="F47" s="115">
        <f t="shared" ref="F47:G47" si="29">SUM(F48)</f>
        <v>0</v>
      </c>
      <c r="G47" s="115">
        <f t="shared" si="29"/>
        <v>0</v>
      </c>
    </row>
    <row r="48" spans="1:7" ht="48" thickBot="1">
      <c r="A48" s="10" t="s">
        <v>56</v>
      </c>
      <c r="B48" s="19" t="s">
        <v>86</v>
      </c>
      <c r="C48" s="101">
        <v>200</v>
      </c>
      <c r="D48" s="101" t="s">
        <v>174</v>
      </c>
      <c r="E48" s="112">
        <f>SUM(E49)</f>
        <v>760</v>
      </c>
      <c r="F48" s="112">
        <f t="shared" ref="F48:G48" si="30">SUM(F49)</f>
        <v>0</v>
      </c>
      <c r="G48" s="112">
        <f t="shared" si="30"/>
        <v>0</v>
      </c>
    </row>
    <row r="49" spans="1:7" ht="16.5" thickBot="1">
      <c r="A49" s="28" t="s">
        <v>20</v>
      </c>
      <c r="B49" s="16" t="s">
        <v>86</v>
      </c>
      <c r="C49" s="102">
        <v>200</v>
      </c>
      <c r="D49" s="102" t="s">
        <v>176</v>
      </c>
      <c r="E49" s="113">
        <v>760</v>
      </c>
      <c r="F49" s="113">
        <v>0</v>
      </c>
      <c r="G49" s="113">
        <v>0</v>
      </c>
    </row>
    <row r="50" spans="1:7" ht="48" thickBot="1">
      <c r="A50" s="10" t="s">
        <v>101</v>
      </c>
      <c r="B50" s="19" t="s">
        <v>105</v>
      </c>
      <c r="C50" s="105"/>
      <c r="D50" s="105"/>
      <c r="E50" s="117">
        <f>SUM(E51)</f>
        <v>119.3</v>
      </c>
      <c r="F50" s="117">
        <f t="shared" ref="F50:G50" si="31">SUM(F51)</f>
        <v>0</v>
      </c>
      <c r="G50" s="117">
        <f t="shared" si="31"/>
        <v>0</v>
      </c>
    </row>
    <row r="51" spans="1:7" ht="48" thickBot="1">
      <c r="A51" s="25" t="s">
        <v>37</v>
      </c>
      <c r="B51" s="26" t="s">
        <v>106</v>
      </c>
      <c r="C51" s="103">
        <v>200</v>
      </c>
      <c r="D51" s="103"/>
      <c r="E51" s="115">
        <f>SUM(E52)</f>
        <v>119.3</v>
      </c>
      <c r="F51" s="115">
        <f t="shared" ref="F51:G51" si="32">SUM(F52)</f>
        <v>0</v>
      </c>
      <c r="G51" s="115">
        <f t="shared" si="32"/>
        <v>0</v>
      </c>
    </row>
    <row r="52" spans="1:7" ht="48" thickBot="1">
      <c r="A52" s="10" t="s">
        <v>56</v>
      </c>
      <c r="B52" s="19" t="s">
        <v>106</v>
      </c>
      <c r="C52" s="101">
        <v>200</v>
      </c>
      <c r="D52" s="101">
        <v>500</v>
      </c>
      <c r="E52" s="112">
        <f>SUM(E53)</f>
        <v>119.3</v>
      </c>
      <c r="F52" s="112">
        <f t="shared" ref="F52:G52" si="33">SUM(F53)</f>
        <v>0</v>
      </c>
      <c r="G52" s="112">
        <f t="shared" si="33"/>
        <v>0</v>
      </c>
    </row>
    <row r="53" spans="1:7" ht="16.5" thickBot="1">
      <c r="A53" s="28" t="s">
        <v>20</v>
      </c>
      <c r="B53" s="16" t="s">
        <v>106</v>
      </c>
      <c r="C53" s="102">
        <v>200</v>
      </c>
      <c r="D53" s="102" t="s">
        <v>176</v>
      </c>
      <c r="E53" s="113">
        <v>119.3</v>
      </c>
      <c r="F53" s="113">
        <v>0</v>
      </c>
      <c r="G53" s="113">
        <v>0</v>
      </c>
    </row>
    <row r="54" spans="1:7" ht="48" thickBot="1">
      <c r="A54" s="10" t="s">
        <v>91</v>
      </c>
      <c r="B54" s="19" t="s">
        <v>65</v>
      </c>
      <c r="C54" s="105"/>
      <c r="D54" s="105"/>
      <c r="E54" s="117">
        <f>SUM(E55)</f>
        <v>212</v>
      </c>
      <c r="F54" s="117">
        <f t="shared" ref="F54:G54" si="34">SUM(F55)</f>
        <v>0</v>
      </c>
      <c r="G54" s="117">
        <f t="shared" si="34"/>
        <v>0</v>
      </c>
    </row>
    <row r="55" spans="1:7" ht="48" thickBot="1">
      <c r="A55" s="25" t="s">
        <v>37</v>
      </c>
      <c r="B55" s="18" t="s">
        <v>66</v>
      </c>
      <c r="C55" s="86">
        <v>200</v>
      </c>
      <c r="D55" s="86"/>
      <c r="E55" s="115">
        <f>SUM(E56)</f>
        <v>212</v>
      </c>
      <c r="F55" s="115">
        <f t="shared" ref="F55:G55" si="35">SUM(F56)</f>
        <v>0</v>
      </c>
      <c r="G55" s="115">
        <f t="shared" si="35"/>
        <v>0</v>
      </c>
    </row>
    <row r="56" spans="1:7" ht="48" thickBot="1">
      <c r="A56" s="10" t="s">
        <v>56</v>
      </c>
      <c r="B56" s="19" t="s">
        <v>66</v>
      </c>
      <c r="C56" s="101">
        <v>200</v>
      </c>
      <c r="D56" s="101" t="s">
        <v>174</v>
      </c>
      <c r="E56" s="112">
        <f>SUM(E57)</f>
        <v>212</v>
      </c>
      <c r="F56" s="112">
        <f t="shared" ref="F56:G56" si="36">SUM(F57)</f>
        <v>0</v>
      </c>
      <c r="G56" s="112">
        <f t="shared" si="36"/>
        <v>0</v>
      </c>
    </row>
    <row r="57" spans="1:7" ht="16.5" thickBot="1">
      <c r="A57" s="28" t="s">
        <v>20</v>
      </c>
      <c r="B57" s="16" t="s">
        <v>66</v>
      </c>
      <c r="C57" s="102">
        <v>200</v>
      </c>
      <c r="D57" s="102" t="s">
        <v>176</v>
      </c>
      <c r="E57" s="113">
        <v>212</v>
      </c>
      <c r="F57" s="113">
        <v>0</v>
      </c>
      <c r="G57" s="113">
        <v>0</v>
      </c>
    </row>
    <row r="58" spans="1:7" ht="126" customHeight="1">
      <c r="A58" s="168" t="s">
        <v>121</v>
      </c>
      <c r="B58" s="170" t="s">
        <v>95</v>
      </c>
      <c r="C58" s="176"/>
      <c r="D58" s="176"/>
      <c r="E58" s="178">
        <f>SUM(E60)</f>
        <v>1028.4000000000001</v>
      </c>
      <c r="F58" s="178">
        <f t="shared" ref="F58:G58" si="37">SUM(F60)</f>
        <v>1079.5</v>
      </c>
      <c r="G58" s="178">
        <f t="shared" si="37"/>
        <v>1156.4000000000001</v>
      </c>
    </row>
    <row r="59" spans="1:7" ht="15.75" customHeight="1" thickBot="1">
      <c r="A59" s="169"/>
      <c r="B59" s="171"/>
      <c r="C59" s="177"/>
      <c r="D59" s="177"/>
      <c r="E59" s="179"/>
      <c r="F59" s="179"/>
      <c r="G59" s="179"/>
    </row>
    <row r="60" spans="1:7" ht="32.25" thickBot="1">
      <c r="A60" s="10" t="s">
        <v>16</v>
      </c>
      <c r="B60" s="69" t="s">
        <v>95</v>
      </c>
      <c r="C60" s="106">
        <v>200</v>
      </c>
      <c r="D60" s="106" t="s">
        <v>171</v>
      </c>
      <c r="E60" s="118">
        <f>SUM(E61)</f>
        <v>1028.4000000000001</v>
      </c>
      <c r="F60" s="118">
        <f t="shared" ref="F60:G60" si="38">SUM(F61)</f>
        <v>1079.5</v>
      </c>
      <c r="G60" s="118">
        <f t="shared" si="38"/>
        <v>1156.4000000000001</v>
      </c>
    </row>
    <row r="61" spans="1:7" ht="48" thickBot="1">
      <c r="A61" s="25" t="s">
        <v>37</v>
      </c>
      <c r="B61" s="16" t="s">
        <v>95</v>
      </c>
      <c r="C61" s="102">
        <v>200</v>
      </c>
      <c r="D61" s="102" t="s">
        <v>172</v>
      </c>
      <c r="E61" s="113">
        <v>1028.4000000000001</v>
      </c>
      <c r="F61" s="113">
        <v>1079.5</v>
      </c>
      <c r="G61" s="113">
        <v>1156.4000000000001</v>
      </c>
    </row>
    <row r="62" spans="1:7" ht="95.25" thickBot="1">
      <c r="A62" s="70" t="s">
        <v>118</v>
      </c>
      <c r="B62" s="66" t="s">
        <v>67</v>
      </c>
      <c r="C62" s="104"/>
      <c r="D62" s="104"/>
      <c r="E62" s="111">
        <f>SUM(E63+E68)</f>
        <v>3613.2</v>
      </c>
      <c r="F62" s="111">
        <f t="shared" ref="F62:G62" si="39">SUM(F63+F68)</f>
        <v>1883.8000000000002</v>
      </c>
      <c r="G62" s="111">
        <f t="shared" si="39"/>
        <v>1806.9999999999998</v>
      </c>
    </row>
    <row r="63" spans="1:7" ht="142.5" thickBot="1">
      <c r="A63" s="71" t="s">
        <v>34</v>
      </c>
      <c r="B63" s="72" t="s">
        <v>67</v>
      </c>
      <c r="C63" s="107">
        <v>100</v>
      </c>
      <c r="D63" s="107"/>
      <c r="E63" s="119">
        <f>SUM(E64)</f>
        <v>2960.8999999999996</v>
      </c>
      <c r="F63" s="119">
        <f t="shared" ref="F63:G63" si="40">SUM(F64)</f>
        <v>1514.4</v>
      </c>
      <c r="G63" s="119">
        <f t="shared" si="40"/>
        <v>1449.1999999999998</v>
      </c>
    </row>
    <row r="64" spans="1:7" ht="32.25" thickBot="1">
      <c r="A64" s="10" t="s">
        <v>68</v>
      </c>
      <c r="B64" s="19" t="s">
        <v>67</v>
      </c>
      <c r="C64" s="101">
        <v>100</v>
      </c>
      <c r="D64" s="101" t="s">
        <v>160</v>
      </c>
      <c r="E64" s="112">
        <f>SUM(E65:E66)</f>
        <v>2960.8999999999996</v>
      </c>
      <c r="F64" s="112">
        <f t="shared" ref="F64:G64" si="41">SUM(F65:F66)</f>
        <v>1514.4</v>
      </c>
      <c r="G64" s="112">
        <f t="shared" si="41"/>
        <v>1449.1999999999998</v>
      </c>
    </row>
    <row r="65" spans="1:7" ht="63.75" thickBot="1">
      <c r="A65" s="20" t="s">
        <v>33</v>
      </c>
      <c r="B65" s="16" t="s">
        <v>67</v>
      </c>
      <c r="C65" s="102">
        <v>100</v>
      </c>
      <c r="D65" s="102" t="s">
        <v>161</v>
      </c>
      <c r="E65" s="113">
        <v>826.3</v>
      </c>
      <c r="F65" s="113">
        <v>377.6</v>
      </c>
      <c r="G65" s="113">
        <v>390.6</v>
      </c>
    </row>
    <row r="66" spans="1:7" ht="79.5" thickBot="1">
      <c r="A66" s="20" t="s">
        <v>36</v>
      </c>
      <c r="B66" s="16" t="s">
        <v>67</v>
      </c>
      <c r="C66" s="102">
        <v>100</v>
      </c>
      <c r="D66" s="102" t="s">
        <v>162</v>
      </c>
      <c r="E66" s="113">
        <v>2134.6</v>
      </c>
      <c r="F66" s="113">
        <v>1136.8</v>
      </c>
      <c r="G66" s="113">
        <v>1058.5999999999999</v>
      </c>
    </row>
    <row r="67" spans="1:7" ht="48" thickBot="1">
      <c r="A67" s="73" t="s">
        <v>37</v>
      </c>
      <c r="B67" s="72" t="s">
        <v>67</v>
      </c>
      <c r="C67" s="107">
        <v>200</v>
      </c>
      <c r="D67" s="107"/>
      <c r="E67" s="119">
        <f>SUM(E68)</f>
        <v>652.29999999999995</v>
      </c>
      <c r="F67" s="119">
        <f t="shared" ref="F67:G67" si="42">SUM(F68)</f>
        <v>369.4</v>
      </c>
      <c r="G67" s="119">
        <f t="shared" si="42"/>
        <v>357.8</v>
      </c>
    </row>
    <row r="68" spans="1:7" ht="32.25" thickBot="1">
      <c r="A68" s="21" t="s">
        <v>68</v>
      </c>
      <c r="B68" s="19" t="s">
        <v>67</v>
      </c>
      <c r="C68" s="101">
        <v>200</v>
      </c>
      <c r="D68" s="101" t="s">
        <v>160</v>
      </c>
      <c r="E68" s="112">
        <f>SUM(E69)</f>
        <v>652.29999999999995</v>
      </c>
      <c r="F68" s="112">
        <f t="shared" ref="F68:G68" si="43">SUM(F69)</f>
        <v>369.4</v>
      </c>
      <c r="G68" s="112">
        <f t="shared" si="43"/>
        <v>357.8</v>
      </c>
    </row>
    <row r="69" spans="1:7" ht="79.5" thickBot="1">
      <c r="A69" s="20" t="s">
        <v>36</v>
      </c>
      <c r="B69" s="16" t="s">
        <v>67</v>
      </c>
      <c r="C69" s="102">
        <v>200</v>
      </c>
      <c r="D69" s="102" t="s">
        <v>162</v>
      </c>
      <c r="E69" s="113">
        <v>652.29999999999995</v>
      </c>
      <c r="F69" s="113">
        <v>369.4</v>
      </c>
      <c r="G69" s="113">
        <v>357.8</v>
      </c>
    </row>
    <row r="70" spans="1:7" ht="63.75" thickBot="1">
      <c r="A70" s="70" t="s">
        <v>119</v>
      </c>
      <c r="B70" s="66" t="s">
        <v>69</v>
      </c>
      <c r="C70" s="104"/>
      <c r="D70" s="104"/>
      <c r="E70" s="111">
        <f>SUM(E71+E76+E92+E95+E100)</f>
        <v>3772.1000000000004</v>
      </c>
      <c r="F70" s="111">
        <f t="shared" ref="F70:G70" si="44">SUM(F71+F76+F92+F95+F100)</f>
        <v>2471.3999999999996</v>
      </c>
      <c r="G70" s="111">
        <f t="shared" si="44"/>
        <v>2576.9</v>
      </c>
    </row>
    <row r="71" spans="1:7" ht="142.5" thickBot="1">
      <c r="A71" s="71" t="s">
        <v>34</v>
      </c>
      <c r="B71" s="72" t="s">
        <v>69</v>
      </c>
      <c r="C71" s="107">
        <v>100</v>
      </c>
      <c r="D71" s="107"/>
      <c r="E71" s="119">
        <f>SUM(E72+E74)</f>
        <v>2201.7000000000003</v>
      </c>
      <c r="F71" s="119">
        <f t="shared" ref="F71:G71" si="45">SUM(F72+F74)</f>
        <v>1421</v>
      </c>
      <c r="G71" s="119">
        <f t="shared" si="45"/>
        <v>1421.1</v>
      </c>
    </row>
    <row r="72" spans="1:7" ht="32.25" thickBot="1">
      <c r="A72" s="21" t="s">
        <v>70</v>
      </c>
      <c r="B72" s="19" t="s">
        <v>69</v>
      </c>
      <c r="C72" s="101">
        <v>100</v>
      </c>
      <c r="D72" s="101" t="s">
        <v>166</v>
      </c>
      <c r="E72" s="112">
        <f>SUM(E73)</f>
        <v>82.8</v>
      </c>
      <c r="F72" s="112">
        <f t="shared" ref="F72:G72" si="46">SUM(F73)</f>
        <v>82.8</v>
      </c>
      <c r="G72" s="112">
        <f t="shared" si="46"/>
        <v>82.8</v>
      </c>
    </row>
    <row r="73" spans="1:7" ht="32.25" thickBot="1">
      <c r="A73" s="20" t="s">
        <v>12</v>
      </c>
      <c r="B73" s="16" t="s">
        <v>69</v>
      </c>
      <c r="C73" s="102">
        <v>100</v>
      </c>
      <c r="D73" s="102" t="s">
        <v>167</v>
      </c>
      <c r="E73" s="113">
        <v>82.8</v>
      </c>
      <c r="F73" s="113">
        <v>82.8</v>
      </c>
      <c r="G73" s="113">
        <v>82.8</v>
      </c>
    </row>
    <row r="74" spans="1:7" ht="32.25" thickBot="1">
      <c r="A74" s="21" t="s">
        <v>71</v>
      </c>
      <c r="B74" s="6" t="s">
        <v>69</v>
      </c>
      <c r="C74" s="85">
        <v>100</v>
      </c>
      <c r="D74" s="85" t="s">
        <v>179</v>
      </c>
      <c r="E74" s="55">
        <f>SUM(E75)</f>
        <v>2118.9</v>
      </c>
      <c r="F74" s="55">
        <f t="shared" ref="F74:G74" si="47">SUM(F75)</f>
        <v>1338.2</v>
      </c>
      <c r="G74" s="55">
        <f t="shared" si="47"/>
        <v>1338.3</v>
      </c>
    </row>
    <row r="75" spans="1:7" ht="16.5" thickBot="1">
      <c r="A75" s="20" t="s">
        <v>24</v>
      </c>
      <c r="B75" s="16" t="s">
        <v>69</v>
      </c>
      <c r="C75" s="102">
        <v>100</v>
      </c>
      <c r="D75" s="102" t="s">
        <v>180</v>
      </c>
      <c r="E75" s="113">
        <v>2118.9</v>
      </c>
      <c r="F75" s="113">
        <v>1338.2</v>
      </c>
      <c r="G75" s="113">
        <v>1338.3</v>
      </c>
    </row>
    <row r="76" spans="1:7" ht="48" thickBot="1">
      <c r="A76" s="73" t="s">
        <v>37</v>
      </c>
      <c r="B76" s="72" t="s">
        <v>69</v>
      </c>
      <c r="C76" s="107">
        <v>200</v>
      </c>
      <c r="D76" s="107"/>
      <c r="E76" s="119">
        <f>SUM(E77+E79+E81+E84+E86+E88+E90)</f>
        <v>1391.8999999999999</v>
      </c>
      <c r="F76" s="119">
        <f t="shared" ref="F76:G76" si="48">SUM(F77+F79+F81+F84+F86+F88+F90)</f>
        <v>757.2</v>
      </c>
      <c r="G76" s="119">
        <f t="shared" si="48"/>
        <v>759.2</v>
      </c>
    </row>
    <row r="77" spans="1:7" ht="32.25" thickBot="1">
      <c r="A77" s="21" t="s">
        <v>68</v>
      </c>
      <c r="B77" s="19" t="s">
        <v>69</v>
      </c>
      <c r="C77" s="101">
        <v>200</v>
      </c>
      <c r="D77" s="101" t="s">
        <v>160</v>
      </c>
      <c r="E77" s="120">
        <f>SUM(E78)</f>
        <v>8.1</v>
      </c>
      <c r="F77" s="120">
        <f t="shared" ref="F77:G77" si="49">SUM(F78)</f>
        <v>8</v>
      </c>
      <c r="G77" s="120">
        <f t="shared" si="49"/>
        <v>6</v>
      </c>
    </row>
    <row r="78" spans="1:7" ht="32.25" thickBot="1">
      <c r="A78" s="20" t="s">
        <v>10</v>
      </c>
      <c r="B78" s="16" t="s">
        <v>69</v>
      </c>
      <c r="C78" s="102">
        <v>200</v>
      </c>
      <c r="D78" s="102" t="s">
        <v>165</v>
      </c>
      <c r="E78" s="113">
        <v>8.1</v>
      </c>
      <c r="F78" s="113">
        <v>8</v>
      </c>
      <c r="G78" s="113">
        <v>6</v>
      </c>
    </row>
    <row r="79" spans="1:7" ht="32.25" thickBot="1">
      <c r="A79" s="21" t="s">
        <v>70</v>
      </c>
      <c r="B79" s="19" t="s">
        <v>69</v>
      </c>
      <c r="C79" s="101">
        <v>200</v>
      </c>
      <c r="D79" s="101" t="s">
        <v>166</v>
      </c>
      <c r="E79" s="120">
        <f>SUM(E80)</f>
        <v>24.2</v>
      </c>
      <c r="F79" s="120">
        <f t="shared" ref="F79:G79" si="50">SUM(F80)</f>
        <v>29.1</v>
      </c>
      <c r="G79" s="120">
        <f t="shared" si="50"/>
        <v>33.1</v>
      </c>
    </row>
    <row r="80" spans="1:7" ht="32.25" thickBot="1">
      <c r="A80" s="20" t="s">
        <v>12</v>
      </c>
      <c r="B80" s="16" t="s">
        <v>69</v>
      </c>
      <c r="C80" s="102">
        <v>200</v>
      </c>
      <c r="D80" s="102" t="s">
        <v>167</v>
      </c>
      <c r="E80" s="113">
        <v>24.2</v>
      </c>
      <c r="F80" s="113">
        <v>29.1</v>
      </c>
      <c r="G80" s="113">
        <v>33.1</v>
      </c>
    </row>
    <row r="81" spans="1:7" ht="32.25" thickBot="1">
      <c r="A81" s="49" t="s">
        <v>92</v>
      </c>
      <c r="B81" s="74" t="s">
        <v>69</v>
      </c>
      <c r="C81" s="108">
        <v>200</v>
      </c>
      <c r="D81" s="108" t="s">
        <v>171</v>
      </c>
      <c r="E81" s="120">
        <f>SUM(E82:E83)</f>
        <v>533.6</v>
      </c>
      <c r="F81" s="120">
        <f t="shared" ref="F81:G81" si="51">SUM(F82:F83)</f>
        <v>498.6</v>
      </c>
      <c r="G81" s="120">
        <f t="shared" si="51"/>
        <v>498.6</v>
      </c>
    </row>
    <row r="82" spans="1:7" ht="16.5" thickBot="1">
      <c r="A82" s="31" t="s">
        <v>147</v>
      </c>
      <c r="B82" s="75" t="s">
        <v>69</v>
      </c>
      <c r="C82" s="109">
        <v>200</v>
      </c>
      <c r="D82" s="109" t="s">
        <v>172</v>
      </c>
      <c r="E82" s="121">
        <v>503.6</v>
      </c>
      <c r="F82" s="121">
        <v>498.6</v>
      </c>
      <c r="G82" s="121">
        <v>498.6</v>
      </c>
    </row>
    <row r="83" spans="1:7" ht="32.25" thickBot="1">
      <c r="A83" s="31" t="s">
        <v>17</v>
      </c>
      <c r="B83" s="75" t="s">
        <v>69</v>
      </c>
      <c r="C83" s="109">
        <v>200</v>
      </c>
      <c r="D83" s="109" t="s">
        <v>173</v>
      </c>
      <c r="E83" s="121">
        <v>30</v>
      </c>
      <c r="F83" s="121">
        <v>0</v>
      </c>
      <c r="G83" s="121">
        <v>0</v>
      </c>
    </row>
    <row r="84" spans="1:7" ht="48" thickBot="1">
      <c r="A84" s="49" t="s">
        <v>56</v>
      </c>
      <c r="B84" s="74" t="s">
        <v>69</v>
      </c>
      <c r="C84" s="108">
        <v>200</v>
      </c>
      <c r="D84" s="108" t="s">
        <v>174</v>
      </c>
      <c r="E84" s="120">
        <f>SUM(E85)</f>
        <v>166.7</v>
      </c>
      <c r="F84" s="120">
        <f t="shared" ref="F84:G84" si="52">SUM(F85)</f>
        <v>150</v>
      </c>
      <c r="G84" s="120">
        <f t="shared" si="52"/>
        <v>150</v>
      </c>
    </row>
    <row r="85" spans="1:7" ht="16.5" thickBot="1">
      <c r="A85" s="31" t="s">
        <v>20</v>
      </c>
      <c r="B85" s="75" t="s">
        <v>69</v>
      </c>
      <c r="C85" s="109">
        <v>200</v>
      </c>
      <c r="D85" s="109" t="s">
        <v>176</v>
      </c>
      <c r="E85" s="121">
        <v>166.7</v>
      </c>
      <c r="F85" s="121">
        <v>150</v>
      </c>
      <c r="G85" s="121">
        <v>150</v>
      </c>
    </row>
    <row r="86" spans="1:7" ht="32.25" thickBot="1">
      <c r="A86" s="76" t="s">
        <v>71</v>
      </c>
      <c r="B86" s="74" t="s">
        <v>69</v>
      </c>
      <c r="C86" s="108">
        <v>200</v>
      </c>
      <c r="D86" s="108" t="s">
        <v>179</v>
      </c>
      <c r="E86" s="120">
        <f>SUM(E87)</f>
        <v>619.29999999999995</v>
      </c>
      <c r="F86" s="120">
        <f t="shared" ref="F86:G86" si="53">SUM(F87)</f>
        <v>71.5</v>
      </c>
      <c r="G86" s="120">
        <f t="shared" si="53"/>
        <v>71.5</v>
      </c>
    </row>
    <row r="87" spans="1:7" ht="16.5" thickBot="1">
      <c r="A87" s="77" t="s">
        <v>24</v>
      </c>
      <c r="B87" s="75" t="s">
        <v>69</v>
      </c>
      <c r="C87" s="109">
        <v>200</v>
      </c>
      <c r="D87" s="109" t="s">
        <v>180</v>
      </c>
      <c r="E87" s="121">
        <v>619.29999999999995</v>
      </c>
      <c r="F87" s="121">
        <v>71.5</v>
      </c>
      <c r="G87" s="121">
        <v>71.5</v>
      </c>
    </row>
    <row r="88" spans="1:7" ht="32.25" thickBot="1">
      <c r="A88" s="76" t="s">
        <v>57</v>
      </c>
      <c r="B88" s="74" t="s">
        <v>69</v>
      </c>
      <c r="C88" s="108">
        <v>200</v>
      </c>
      <c r="D88" s="108">
        <v>1100</v>
      </c>
      <c r="E88" s="120">
        <f>SUM(E89)</f>
        <v>20</v>
      </c>
      <c r="F88" s="120">
        <f t="shared" ref="F88:G88" si="54">SUM(F89)</f>
        <v>0</v>
      </c>
      <c r="G88" s="120">
        <f t="shared" si="54"/>
        <v>0</v>
      </c>
    </row>
    <row r="89" spans="1:7" ht="32.25" thickBot="1">
      <c r="A89" s="77" t="s">
        <v>26</v>
      </c>
      <c r="B89" s="75" t="s">
        <v>69</v>
      </c>
      <c r="C89" s="109">
        <v>200</v>
      </c>
      <c r="D89" s="109">
        <v>1105</v>
      </c>
      <c r="E89" s="121">
        <v>20</v>
      </c>
      <c r="F89" s="121">
        <v>0</v>
      </c>
      <c r="G89" s="121">
        <v>0</v>
      </c>
    </row>
    <row r="90" spans="1:7" ht="32.25" thickBot="1">
      <c r="A90" s="76" t="s">
        <v>72</v>
      </c>
      <c r="B90" s="74" t="s">
        <v>69</v>
      </c>
      <c r="C90" s="108">
        <v>200</v>
      </c>
      <c r="D90" s="108">
        <v>1200</v>
      </c>
      <c r="E90" s="120">
        <f>SUM(E91)</f>
        <v>20</v>
      </c>
      <c r="F90" s="120">
        <f t="shared" ref="F90:G90" si="55">SUM(F91)</f>
        <v>0</v>
      </c>
      <c r="G90" s="120">
        <f t="shared" si="55"/>
        <v>0</v>
      </c>
    </row>
    <row r="91" spans="1:7" ht="32.25" thickBot="1">
      <c r="A91" s="77" t="s">
        <v>28</v>
      </c>
      <c r="B91" s="75" t="s">
        <v>69</v>
      </c>
      <c r="C91" s="109">
        <v>200</v>
      </c>
      <c r="D91" s="109">
        <v>1204</v>
      </c>
      <c r="E91" s="121">
        <v>20</v>
      </c>
      <c r="F91" s="121">
        <v>0</v>
      </c>
      <c r="G91" s="121">
        <v>0</v>
      </c>
    </row>
    <row r="92" spans="1:7" ht="32.25" thickBot="1">
      <c r="A92" s="71" t="s">
        <v>132</v>
      </c>
      <c r="B92" s="72" t="s">
        <v>69</v>
      </c>
      <c r="C92" s="107">
        <v>300</v>
      </c>
      <c r="D92" s="107"/>
      <c r="E92" s="119">
        <f>SUM(E93)</f>
        <v>12</v>
      </c>
      <c r="F92" s="119">
        <f t="shared" ref="F92:G92" si="56">SUM(F93)</f>
        <v>12</v>
      </c>
      <c r="G92" s="119">
        <f t="shared" si="56"/>
        <v>12</v>
      </c>
    </row>
    <row r="93" spans="1:7" ht="16.5" thickBot="1">
      <c r="A93" s="49" t="s">
        <v>148</v>
      </c>
      <c r="B93" s="75" t="s">
        <v>69</v>
      </c>
      <c r="C93" s="110">
        <v>300</v>
      </c>
      <c r="D93" s="125">
        <v>1000</v>
      </c>
      <c r="E93" s="122">
        <f>SUM(E94)</f>
        <v>12</v>
      </c>
      <c r="F93" s="122">
        <f t="shared" ref="F93:G93" si="57">SUM(F94)</f>
        <v>12</v>
      </c>
      <c r="G93" s="122">
        <f t="shared" si="57"/>
        <v>12</v>
      </c>
    </row>
    <row r="94" spans="1:7" ht="16.5" thickBot="1">
      <c r="A94" s="76" t="s">
        <v>116</v>
      </c>
      <c r="B94" s="75" t="s">
        <v>69</v>
      </c>
      <c r="C94" s="109">
        <v>300</v>
      </c>
      <c r="D94" s="109">
        <v>1001</v>
      </c>
      <c r="E94" s="121">
        <v>12</v>
      </c>
      <c r="F94" s="121">
        <v>12</v>
      </c>
      <c r="G94" s="121">
        <v>12</v>
      </c>
    </row>
    <row r="95" spans="1:7" ht="32.25" thickBot="1">
      <c r="A95" s="73" t="s">
        <v>40</v>
      </c>
      <c r="B95" s="72" t="s">
        <v>69</v>
      </c>
      <c r="C95" s="107">
        <v>500</v>
      </c>
      <c r="D95" s="107"/>
      <c r="E95" s="119">
        <f>SUM(E96+E98)</f>
        <v>59.5</v>
      </c>
      <c r="F95" s="119">
        <f t="shared" ref="F95:G95" si="58">SUM(F96+F98)</f>
        <v>43</v>
      </c>
      <c r="G95" s="119">
        <f t="shared" si="58"/>
        <v>7</v>
      </c>
    </row>
    <row r="96" spans="1:7" ht="32.25" thickBot="1">
      <c r="A96" s="76" t="s">
        <v>68</v>
      </c>
      <c r="B96" s="74" t="s">
        <v>69</v>
      </c>
      <c r="C96" s="108">
        <v>500</v>
      </c>
      <c r="D96" s="108" t="s">
        <v>160</v>
      </c>
      <c r="E96" s="122">
        <f>SUM(E97)</f>
        <v>43</v>
      </c>
      <c r="F96" s="122">
        <f t="shared" ref="F96:G96" si="59">SUM(F97)</f>
        <v>43</v>
      </c>
      <c r="G96" s="122">
        <f t="shared" si="59"/>
        <v>7</v>
      </c>
    </row>
    <row r="97" spans="1:7" ht="79.5" thickBot="1">
      <c r="A97" s="77" t="s">
        <v>39</v>
      </c>
      <c r="B97" s="75" t="s">
        <v>69</v>
      </c>
      <c r="C97" s="109">
        <v>500</v>
      </c>
      <c r="D97" s="109" t="s">
        <v>163</v>
      </c>
      <c r="E97" s="121">
        <v>43</v>
      </c>
      <c r="F97" s="121">
        <v>43</v>
      </c>
      <c r="G97" s="121">
        <v>7</v>
      </c>
    </row>
    <row r="98" spans="1:7" ht="63.75" thickBot="1">
      <c r="A98" s="49" t="s">
        <v>61</v>
      </c>
      <c r="B98" s="74" t="s">
        <v>69</v>
      </c>
      <c r="C98" s="108">
        <v>500</v>
      </c>
      <c r="D98" s="108" t="s">
        <v>168</v>
      </c>
      <c r="E98" s="122">
        <f>SUM(E99)</f>
        <v>16.5</v>
      </c>
      <c r="F98" s="122">
        <f t="shared" ref="F98:G98" si="60">SUM(F99)</f>
        <v>0</v>
      </c>
      <c r="G98" s="122">
        <f t="shared" si="60"/>
        <v>0</v>
      </c>
    </row>
    <row r="99" spans="1:7" ht="79.5" thickBot="1">
      <c r="A99" s="31" t="s">
        <v>42</v>
      </c>
      <c r="B99" s="75" t="s">
        <v>69</v>
      </c>
      <c r="C99" s="109">
        <v>500</v>
      </c>
      <c r="D99" s="109" t="s">
        <v>169</v>
      </c>
      <c r="E99" s="121">
        <v>16.5</v>
      </c>
      <c r="F99" s="121">
        <v>0</v>
      </c>
      <c r="G99" s="121">
        <v>0</v>
      </c>
    </row>
    <row r="100" spans="1:7" ht="32.25" thickBot="1">
      <c r="A100" s="71" t="s">
        <v>38</v>
      </c>
      <c r="B100" s="72" t="s">
        <v>69</v>
      </c>
      <c r="C100" s="107">
        <v>800</v>
      </c>
      <c r="D100" s="107"/>
      <c r="E100" s="119">
        <f>SUM(E101)</f>
        <v>107</v>
      </c>
      <c r="F100" s="119">
        <f t="shared" ref="F100:G100" si="61">SUM(F101)</f>
        <v>238.2</v>
      </c>
      <c r="G100" s="119">
        <f t="shared" si="61"/>
        <v>377.6</v>
      </c>
    </row>
    <row r="101" spans="1:7" ht="32.25" thickBot="1">
      <c r="A101" s="76" t="s">
        <v>68</v>
      </c>
      <c r="B101" s="74" t="s">
        <v>69</v>
      </c>
      <c r="C101" s="108">
        <v>800</v>
      </c>
      <c r="D101" s="108" t="s">
        <v>160</v>
      </c>
      <c r="E101" s="122">
        <f>SUM(E102:E103)</f>
        <v>107</v>
      </c>
      <c r="F101" s="122">
        <f t="shared" ref="F101:G101" si="62">SUM(F102:F103)</f>
        <v>238.2</v>
      </c>
      <c r="G101" s="122">
        <f t="shared" si="62"/>
        <v>377.6</v>
      </c>
    </row>
    <row r="102" spans="1:7" ht="16.5" thickBot="1">
      <c r="A102" s="28" t="s">
        <v>9</v>
      </c>
      <c r="B102" s="4" t="s">
        <v>69</v>
      </c>
      <c r="C102" s="87">
        <v>800</v>
      </c>
      <c r="D102" s="87" t="s">
        <v>164</v>
      </c>
      <c r="E102" s="58">
        <v>10</v>
      </c>
      <c r="F102" s="58">
        <v>10</v>
      </c>
      <c r="G102" s="58">
        <v>10</v>
      </c>
    </row>
    <row r="103" spans="1:7" ht="32.25" thickBot="1">
      <c r="A103" s="28" t="s">
        <v>10</v>
      </c>
      <c r="B103" s="4" t="s">
        <v>69</v>
      </c>
      <c r="C103" s="87">
        <v>800</v>
      </c>
      <c r="D103" s="87" t="s">
        <v>165</v>
      </c>
      <c r="E103" s="58">
        <v>97</v>
      </c>
      <c r="F103" s="58">
        <v>228.2</v>
      </c>
      <c r="G103" s="58">
        <v>367.6</v>
      </c>
    </row>
    <row r="104" spans="1:7" ht="16.5" thickBot="1">
      <c r="A104" s="13" t="s">
        <v>73</v>
      </c>
      <c r="B104" s="6"/>
      <c r="C104" s="85"/>
      <c r="D104" s="85"/>
      <c r="E104" s="55">
        <f>SUM(E8+E12+E16+E21+E26+E29+E33+E37+E41+E45+E58+E62+E70)</f>
        <v>10062</v>
      </c>
      <c r="F104" s="55">
        <f t="shared" ref="F104:G104" si="63">SUM(F8+F12+F16+F21+F26+F29+F33+F37+F41+F45+F58+F62+F70)</f>
        <v>5526.7</v>
      </c>
      <c r="G104" s="55">
        <f t="shared" si="63"/>
        <v>5632.2999999999993</v>
      </c>
    </row>
  </sheetData>
  <mergeCells count="19">
    <mergeCell ref="G19:G20"/>
    <mergeCell ref="A58:A59"/>
    <mergeCell ref="B58:B59"/>
    <mergeCell ref="B19:B20"/>
    <mergeCell ref="C19:C20"/>
    <mergeCell ref="D19:D20"/>
    <mergeCell ref="E19:E20"/>
    <mergeCell ref="F19:F20"/>
    <mergeCell ref="C58:C59"/>
    <mergeCell ref="D58:D59"/>
    <mergeCell ref="E58:E59"/>
    <mergeCell ref="F58:F59"/>
    <mergeCell ref="G58:G59"/>
    <mergeCell ref="A2:G2"/>
    <mergeCell ref="A4:G4"/>
    <mergeCell ref="A5:A6"/>
    <mergeCell ref="B5:B6"/>
    <mergeCell ref="C5:C6"/>
    <mergeCell ref="E5:G5"/>
  </mergeCells>
  <pageMargins left="0" right="0" top="0" bottom="0" header="0.31496062992125984" footer="0.31496062992125984"/>
  <pageSetup paperSize="9" scale="8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9"/>
  <sheetViews>
    <sheetView tabSelected="1" topLeftCell="A22" workbookViewId="0">
      <selection activeCell="E30" sqref="E30"/>
    </sheetView>
  </sheetViews>
  <sheetFormatPr defaultRowHeight="15"/>
  <cols>
    <col min="1" max="1" width="45.28515625" customWidth="1"/>
    <col min="3" max="5" width="9.28515625" bestFit="1" customWidth="1"/>
  </cols>
  <sheetData>
    <row r="1" spans="1:5" ht="15.75">
      <c r="A1" s="183" t="s">
        <v>75</v>
      </c>
      <c r="B1" s="183"/>
      <c r="C1" s="183"/>
      <c r="D1" s="183"/>
      <c r="E1" s="183"/>
    </row>
    <row r="2" spans="1:5" ht="15.75">
      <c r="A2" s="183" t="s">
        <v>74</v>
      </c>
      <c r="B2" s="183"/>
      <c r="C2" s="183"/>
      <c r="D2" s="183"/>
      <c r="E2" s="183"/>
    </row>
    <row r="3" spans="1:5" ht="15.75">
      <c r="A3" s="183" t="s">
        <v>149</v>
      </c>
      <c r="B3" s="183"/>
      <c r="C3" s="183"/>
      <c r="D3" s="183"/>
      <c r="E3" s="183"/>
    </row>
    <row r="4" spans="1:5" ht="15.75">
      <c r="A4" s="183" t="s">
        <v>79</v>
      </c>
      <c r="B4" s="183"/>
      <c r="C4" s="183"/>
      <c r="D4" s="183"/>
      <c r="E4" s="183"/>
    </row>
    <row r="5" spans="1:5" ht="15.75">
      <c r="A5" s="183" t="s">
        <v>80</v>
      </c>
      <c r="B5" s="183"/>
      <c r="C5" s="183"/>
      <c r="D5" s="183"/>
      <c r="E5" s="183"/>
    </row>
    <row r="6" spans="1:5" ht="18.75">
      <c r="A6" s="23"/>
    </row>
    <row r="7" spans="1:5" ht="15.75">
      <c r="A7" s="184" t="s">
        <v>76</v>
      </c>
      <c r="B7" s="184"/>
      <c r="C7" s="184"/>
      <c r="D7" s="184"/>
      <c r="E7" s="184"/>
    </row>
    <row r="8" spans="1:5" ht="15.75">
      <c r="A8" s="184" t="s">
        <v>150</v>
      </c>
      <c r="B8" s="184"/>
      <c r="C8" s="184"/>
      <c r="D8" s="184"/>
      <c r="E8" s="184"/>
    </row>
    <row r="9" spans="1:5" ht="16.5" thickBot="1">
      <c r="A9" s="185" t="s">
        <v>30</v>
      </c>
      <c r="B9" s="185"/>
      <c r="C9" s="185"/>
      <c r="D9" s="185"/>
      <c r="E9" s="185"/>
    </row>
    <row r="10" spans="1:5">
      <c r="A10" s="38"/>
      <c r="B10" s="186" t="s">
        <v>77</v>
      </c>
      <c r="C10" s="189"/>
      <c r="D10" s="190"/>
      <c r="E10" s="191"/>
    </row>
    <row r="11" spans="1:5" ht="15.75" thickBot="1">
      <c r="A11" s="39" t="s">
        <v>1</v>
      </c>
      <c r="B11" s="187"/>
      <c r="C11" s="192" t="s">
        <v>2</v>
      </c>
      <c r="D11" s="193"/>
      <c r="E11" s="194"/>
    </row>
    <row r="12" spans="1:5" ht="29.25" thickBot="1">
      <c r="A12" s="17"/>
      <c r="B12" s="188"/>
      <c r="C12" s="40" t="s">
        <v>135</v>
      </c>
      <c r="D12" s="40" t="s">
        <v>3</v>
      </c>
      <c r="E12" s="40" t="s">
        <v>4</v>
      </c>
    </row>
    <row r="13" spans="1:5" ht="16.5" thickBot="1">
      <c r="A13" s="27">
        <v>1</v>
      </c>
      <c r="B13" s="6">
        <v>2</v>
      </c>
      <c r="C13" s="6">
        <v>3</v>
      </c>
      <c r="D13" s="6">
        <v>4</v>
      </c>
      <c r="E13" s="6">
        <v>5</v>
      </c>
    </row>
    <row r="14" spans="1:5" ht="18" customHeight="1" thickBot="1">
      <c r="A14" s="27" t="s">
        <v>96</v>
      </c>
      <c r="B14" s="180"/>
      <c r="C14" s="181"/>
      <c r="D14" s="181"/>
      <c r="E14" s="182"/>
    </row>
    <row r="15" spans="1:5" ht="81" customHeight="1" thickBot="1">
      <c r="A15" s="37" t="s">
        <v>151</v>
      </c>
      <c r="B15" s="18" t="s">
        <v>78</v>
      </c>
      <c r="C15" s="57">
        <v>30</v>
      </c>
      <c r="D15" s="57">
        <v>0</v>
      </c>
      <c r="E15" s="57">
        <v>0</v>
      </c>
    </row>
    <row r="16" spans="1:5" ht="66" customHeight="1" thickBot="1">
      <c r="A16" s="25" t="s">
        <v>189</v>
      </c>
      <c r="B16" s="18" t="s">
        <v>120</v>
      </c>
      <c r="C16" s="57">
        <v>1</v>
      </c>
      <c r="D16" s="57">
        <v>1</v>
      </c>
      <c r="E16" s="57">
        <v>1</v>
      </c>
    </row>
    <row r="17" spans="1:5" ht="109.5" customHeight="1" thickBot="1">
      <c r="A17" s="25" t="s">
        <v>152</v>
      </c>
      <c r="B17" s="18" t="s">
        <v>153</v>
      </c>
      <c r="C17" s="57">
        <v>5</v>
      </c>
      <c r="D17" s="57">
        <v>0</v>
      </c>
      <c r="E17" s="57">
        <v>0</v>
      </c>
    </row>
    <row r="18" spans="1:5" ht="98.25" customHeight="1" thickBot="1">
      <c r="A18" s="37" t="s">
        <v>154</v>
      </c>
      <c r="B18" s="18" t="s">
        <v>155</v>
      </c>
      <c r="C18" s="57">
        <v>50</v>
      </c>
      <c r="D18" s="57">
        <v>0</v>
      </c>
      <c r="E18" s="57">
        <v>0</v>
      </c>
    </row>
    <row r="19" spans="1:5" ht="84" customHeight="1" thickBot="1">
      <c r="A19" s="37" t="s">
        <v>156</v>
      </c>
      <c r="B19" s="18" t="s">
        <v>127</v>
      </c>
      <c r="C19" s="57">
        <v>5</v>
      </c>
      <c r="D19" s="57">
        <v>0</v>
      </c>
      <c r="E19" s="57">
        <v>0</v>
      </c>
    </row>
    <row r="20" spans="1:5" ht="102.75" customHeight="1" thickBot="1">
      <c r="A20" s="37" t="s">
        <v>128</v>
      </c>
      <c r="B20" s="18" t="s">
        <v>157</v>
      </c>
      <c r="C20" s="57">
        <v>25</v>
      </c>
      <c r="D20" s="57">
        <v>0</v>
      </c>
      <c r="E20" s="57">
        <v>0</v>
      </c>
    </row>
    <row r="21" spans="1:5" ht="78.75" customHeight="1" thickBot="1">
      <c r="A21" s="128" t="s">
        <v>190</v>
      </c>
      <c r="B21" s="18" t="s">
        <v>158</v>
      </c>
      <c r="C21" s="57">
        <v>90</v>
      </c>
      <c r="D21" s="57">
        <v>90</v>
      </c>
      <c r="E21" s="57">
        <v>90</v>
      </c>
    </row>
    <row r="22" spans="1:5" ht="99" customHeight="1" thickBot="1">
      <c r="A22" s="128" t="s">
        <v>191</v>
      </c>
      <c r="B22" s="18" t="s">
        <v>107</v>
      </c>
      <c r="C22" s="57">
        <v>1</v>
      </c>
      <c r="D22" s="57">
        <v>1</v>
      </c>
      <c r="E22" s="57">
        <v>1</v>
      </c>
    </row>
    <row r="23" spans="1:5" ht="53.25" customHeight="1" thickBot="1">
      <c r="A23" s="25" t="s">
        <v>192</v>
      </c>
      <c r="B23" s="18" t="s">
        <v>100</v>
      </c>
      <c r="C23" s="57">
        <v>350</v>
      </c>
      <c r="D23" s="57">
        <v>0</v>
      </c>
      <c r="E23" s="57">
        <v>0</v>
      </c>
    </row>
    <row r="24" spans="1:5" ht="82.5" customHeight="1" thickBot="1">
      <c r="A24" s="25" t="s">
        <v>159</v>
      </c>
      <c r="B24" s="18" t="s">
        <v>108</v>
      </c>
      <c r="C24" s="57">
        <f>SUM(C25:C27)</f>
        <v>1091.3</v>
      </c>
      <c r="D24" s="57">
        <f t="shared" ref="D24:E24" si="0">SUM(D25:D27)</f>
        <v>0</v>
      </c>
      <c r="E24" s="57">
        <f t="shared" si="0"/>
        <v>0</v>
      </c>
    </row>
    <row r="25" spans="1:5" ht="19.5" customHeight="1" thickBot="1">
      <c r="A25" s="28" t="s">
        <v>83</v>
      </c>
      <c r="B25" s="18" t="s">
        <v>84</v>
      </c>
      <c r="C25" s="126">
        <v>760</v>
      </c>
      <c r="D25" s="126">
        <v>0</v>
      </c>
      <c r="E25" s="126">
        <v>0</v>
      </c>
    </row>
    <row r="26" spans="1:5" ht="36" customHeight="1" thickBot="1">
      <c r="A26" s="28" t="s">
        <v>101</v>
      </c>
      <c r="B26" s="18" t="s">
        <v>102</v>
      </c>
      <c r="C26" s="126">
        <v>119.3</v>
      </c>
      <c r="D26" s="126">
        <v>0</v>
      </c>
      <c r="E26" s="126">
        <v>0</v>
      </c>
    </row>
    <row r="27" spans="1:5" ht="35.25" customHeight="1" thickBot="1">
      <c r="A27" s="28" t="s">
        <v>91</v>
      </c>
      <c r="B27" s="18" t="s">
        <v>109</v>
      </c>
      <c r="C27" s="126">
        <v>212</v>
      </c>
      <c r="D27" s="126">
        <v>0</v>
      </c>
      <c r="E27" s="126">
        <v>0</v>
      </c>
    </row>
    <row r="28" spans="1:5" ht="98.25" customHeight="1" thickBot="1">
      <c r="A28" s="37" t="s">
        <v>121</v>
      </c>
      <c r="B28" s="18" t="s">
        <v>110</v>
      </c>
      <c r="C28" s="57">
        <v>1028.4000000000001</v>
      </c>
      <c r="D28" s="57">
        <v>1079.5</v>
      </c>
      <c r="E28" s="57">
        <v>1156.4000000000001</v>
      </c>
    </row>
    <row r="29" spans="1:5" ht="16.5" thickBot="1">
      <c r="A29" s="10" t="s">
        <v>111</v>
      </c>
      <c r="B29" s="6"/>
      <c r="C29" s="55">
        <f>C28+C24+C23+C22+C21+C20+C19+C18+C17+C16+C15</f>
        <v>2676.7</v>
      </c>
      <c r="D29" s="55">
        <f t="shared" ref="D29:E29" si="1">SUM(D15+D16+D17+D18+D20+D21+D22+D23+D24+D28)</f>
        <v>1171.5</v>
      </c>
      <c r="E29" s="55">
        <f t="shared" si="1"/>
        <v>1248.4000000000001</v>
      </c>
    </row>
  </sheetData>
  <mergeCells count="12">
    <mergeCell ref="B14:E14"/>
    <mergeCell ref="A1:E1"/>
    <mergeCell ref="A2:E2"/>
    <mergeCell ref="A3:E3"/>
    <mergeCell ref="A4:E4"/>
    <mergeCell ref="A5:E5"/>
    <mergeCell ref="A7:E7"/>
    <mergeCell ref="A8:E8"/>
    <mergeCell ref="A9:E9"/>
    <mergeCell ref="B10:B12"/>
    <mergeCell ref="C10:E10"/>
    <mergeCell ref="C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4</vt:lpstr>
      <vt:lpstr>приложение 5</vt:lpstr>
      <vt:lpstr>приложение 6</vt:lpstr>
      <vt:lpstr>приложение 7</vt:lpstr>
      <vt:lpstr>приложение 9</vt:lpstr>
    </vt:vector>
  </TitlesOfParts>
  <Company>WolfishLair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Красноярский</cp:lastModifiedBy>
  <cp:lastPrinted>2022-11-10T12:18:59Z</cp:lastPrinted>
  <dcterms:created xsi:type="dcterms:W3CDTF">2022-09-14T12:35:13Z</dcterms:created>
  <dcterms:modified xsi:type="dcterms:W3CDTF">2022-11-11T07:16:24Z</dcterms:modified>
</cp:coreProperties>
</file>